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C:\Users\hiten.keshave\iCloudDrive\The UCA\Coaching Approach\"/>
    </mc:Choice>
  </mc:AlternateContent>
  <xr:revisionPtr revIDLastSave="0" documentId="13_ncr:1_{C61C1D80-702A-4BFC-B8B9-94DE632998CD}" xr6:coauthVersionLast="47" xr6:coauthVersionMax="47" xr10:uidLastSave="{00000000-0000-0000-0000-000000000000}"/>
  <bookViews>
    <workbookView xWindow="-120" yWindow="-120" windowWidth="38640" windowHeight="15840" xr2:uid="{00000000-000D-0000-FFFF-FFFF00000000}"/>
  </bookViews>
  <sheets>
    <sheet name="Canvas guide" sheetId="7" r:id="rId1"/>
    <sheet name="Canvas input" sheetId="8" r:id="rId2"/>
    <sheet name="Model Survey" sheetId="1" r:id="rId3"/>
    <sheet name="Model Summary" sheetId="2" r:id="rId4"/>
    <sheet name="SWOT Summary" sheetId="4" state="hidden" r:id="rId5"/>
    <sheet name="SWOT Survey" sheetId="3" state="hidden" r:id="rId6"/>
  </sheets>
  <definedNames>
    <definedName name="_xlnm.Print_Area" localSheetId="3">'Model Summary'!$D$1:$O$12</definedName>
    <definedName name="_xlnm.Print_Area" localSheetId="2">'Model Survey'!$C$1:$M$64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1" l="1"/>
  <c r="K38" i="1"/>
  <c r="K36" i="1"/>
  <c r="K35" i="1"/>
  <c r="L34" i="1" s="1"/>
  <c r="E7" i="2" s="1"/>
  <c r="J8" i="2" s="1"/>
  <c r="K34" i="1"/>
  <c r="K19" i="1"/>
  <c r="K20" i="1"/>
  <c r="K21" i="1"/>
  <c r="K22" i="1"/>
  <c r="K11" i="1"/>
  <c r="K12" i="1"/>
  <c r="K13" i="1"/>
  <c r="K14" i="1"/>
  <c r="K15" i="1"/>
  <c r="K4" i="1"/>
  <c r="K6" i="1"/>
  <c r="K5" i="1"/>
  <c r="K7" i="1"/>
  <c r="K28" i="1"/>
  <c r="K30" i="1"/>
  <c r="K26" i="1"/>
  <c r="K27" i="1"/>
  <c r="K29" i="1"/>
  <c r="K44" i="1"/>
  <c r="K43" i="1"/>
  <c r="K42" i="1"/>
  <c r="K49" i="1"/>
  <c r="K51" i="1"/>
  <c r="K48" i="1"/>
  <c r="K50" i="1"/>
  <c r="K56" i="1"/>
  <c r="K57" i="1"/>
  <c r="K55" i="1"/>
  <c r="K63" i="1"/>
  <c r="K64" i="1"/>
  <c r="K62" i="1"/>
  <c r="K61" i="1"/>
  <c r="E68" i="1"/>
  <c r="I68" i="1"/>
  <c r="H68" i="1"/>
  <c r="G68" i="1"/>
  <c r="F68" i="1"/>
  <c r="H4" i="3"/>
  <c r="R47" i="3"/>
  <c r="T47" i="3"/>
  <c r="G9" i="4"/>
  <c r="R40" i="3"/>
  <c r="T40" i="3"/>
  <c r="G8" i="4"/>
  <c r="R32" i="3"/>
  <c r="T32" i="3"/>
  <c r="G7" i="4"/>
  <c r="R26" i="3"/>
  <c r="T26" i="3"/>
  <c r="G6" i="4"/>
  <c r="R19" i="3"/>
  <c r="T19" i="3"/>
  <c r="G5" i="4"/>
  <c r="R11" i="3"/>
  <c r="T11" i="3"/>
  <c r="G4" i="4"/>
  <c r="R4" i="3"/>
  <c r="T4" i="3"/>
  <c r="G3" i="4"/>
  <c r="R54" i="3"/>
  <c r="T54" i="3"/>
  <c r="G10" i="4"/>
  <c r="H54" i="3"/>
  <c r="J54" i="3"/>
  <c r="D10" i="4"/>
  <c r="H46" i="3"/>
  <c r="J46" i="3"/>
  <c r="D9" i="4"/>
  <c r="H40" i="3"/>
  <c r="J40" i="3"/>
  <c r="D8" i="4"/>
  <c r="H32" i="3"/>
  <c r="J32" i="3"/>
  <c r="D7" i="4"/>
  <c r="H26" i="3"/>
  <c r="J26" i="3"/>
  <c r="D6" i="4"/>
  <c r="H19" i="3"/>
  <c r="J19" i="3"/>
  <c r="D5" i="4"/>
  <c r="H11" i="3"/>
  <c r="J11" i="3"/>
  <c r="D4" i="4"/>
  <c r="J4" i="3"/>
  <c r="D3" i="4"/>
  <c r="J6" i="2"/>
  <c r="I6" i="2"/>
  <c r="J4" i="2"/>
  <c r="L55" i="1" l="1"/>
  <c r="E10" i="2" s="1"/>
  <c r="G4" i="2" s="1"/>
  <c r="L48" i="1"/>
  <c r="E9" i="2" s="1"/>
  <c r="H4" i="2" s="1"/>
  <c r="L61" i="1"/>
  <c r="E11" i="2" s="1"/>
  <c r="G8" i="2" s="1"/>
  <c r="L42" i="1"/>
  <c r="E8" i="2" s="1"/>
  <c r="H6" i="2" s="1"/>
  <c r="L26" i="1"/>
  <c r="E6" i="2" s="1"/>
  <c r="K4" i="2" s="1"/>
  <c r="L11" i="1"/>
  <c r="E4" i="2" s="1"/>
  <c r="K6" i="2" s="1"/>
  <c r="L19" i="1"/>
  <c r="E5" i="2" s="1"/>
  <c r="I4" i="2" s="1"/>
  <c r="E70" i="1"/>
  <c r="K67" i="1"/>
  <c r="E13" i="2" s="1"/>
  <c r="G3" i="2" s="1"/>
  <c r="L4" i="1"/>
  <c r="E3" i="2" s="1"/>
  <c r="O4" i="2" s="1"/>
  <c r="O10" i="2"/>
  <c r="O9" i="2"/>
  <c r="O5" i="2"/>
  <c r="O8" i="2"/>
  <c r="O11" i="2"/>
  <c r="O7" i="2"/>
  <c r="O3" i="2"/>
  <c r="L4" i="2" l="1"/>
  <c r="O6" i="2"/>
  <c r="O12" i="2"/>
</calcChain>
</file>

<file path=xl/sharedStrings.xml><?xml version="1.0" encoding="utf-8"?>
<sst xmlns="http://schemas.openxmlformats.org/spreadsheetml/2006/main" count="314" uniqueCount="203">
  <si>
    <t>Positive</t>
  </si>
  <si>
    <t>Negative</t>
  </si>
  <si>
    <t>Score</t>
  </si>
  <si>
    <t>Total</t>
  </si>
  <si>
    <t>Target</t>
  </si>
  <si>
    <t>Channels</t>
  </si>
  <si>
    <t>Value Proposition</t>
  </si>
  <si>
    <t>Customer Relationship</t>
  </si>
  <si>
    <t>Resources</t>
  </si>
  <si>
    <t>Costs</t>
  </si>
  <si>
    <t>Value Proposition Opportunities</t>
  </si>
  <si>
    <t>Cost/Revenue Opportunities</t>
  </si>
  <si>
    <t>Resource Opportunities</t>
  </si>
  <si>
    <t>Activities Opportunities</t>
  </si>
  <si>
    <t>Partner Opportunities</t>
  </si>
  <si>
    <t>Channel Opportunities</t>
  </si>
  <si>
    <t>Customer  Opportunities</t>
  </si>
  <si>
    <t>Service Opportunities</t>
  </si>
  <si>
    <t>Value Proposition Threats</t>
  </si>
  <si>
    <t>Cost/Revenue Threats</t>
  </si>
  <si>
    <t>Resource Threats</t>
  </si>
  <si>
    <t>Activities Threats</t>
  </si>
  <si>
    <t>Partner Threats</t>
  </si>
  <si>
    <t>Channel Threats</t>
  </si>
  <si>
    <t>Service Threats</t>
  </si>
  <si>
    <t>Customer Threats</t>
  </si>
  <si>
    <t>Partners</t>
  </si>
  <si>
    <t xml:space="preserve"> </t>
  </si>
  <si>
    <t xml:space="preserve">Business Model Survey Summary </t>
  </si>
  <si>
    <t xml:space="preserve">Customer base is unsegmented </t>
  </si>
  <si>
    <t xml:space="preserve">Relationship quality correctly matches customer segments </t>
  </si>
  <si>
    <t xml:space="preserve">Relationship quality poorly matches customer segments </t>
  </si>
  <si>
    <t xml:space="preserve">Relationship binds customers through high switching costs </t>
  </si>
  <si>
    <t xml:space="preserve">Customer switching costs are low </t>
  </si>
  <si>
    <t>We charge for what customers are really willing to pay for</t>
  </si>
  <si>
    <t xml:space="preserve">We fail to charge for things customers are willing to pay for </t>
  </si>
  <si>
    <t>Infrastructure / Activities</t>
  </si>
  <si>
    <t xml:space="preserve">Key activity execution is inefficient </t>
  </si>
  <si>
    <t xml:space="preserve">Our key activities are difficult to copy </t>
  </si>
  <si>
    <t xml:space="preserve">Execution quality is high </t>
  </si>
  <si>
    <t xml:space="preserve">Execution quality is low </t>
  </si>
  <si>
    <t xml:space="preserve">Balance of in-house verse outsource execution is deal  </t>
  </si>
  <si>
    <t xml:space="preserve">We execute too many or to few activities ourselves </t>
  </si>
  <si>
    <t xml:space="preserve">Our key activities are easily copied </t>
  </si>
  <si>
    <t>We are focused and work with partners when necessary</t>
  </si>
  <si>
    <t xml:space="preserve">We are unfocused and fail to work efficiently with partners </t>
  </si>
  <si>
    <t xml:space="preserve">Working relationship with partners are conflict ridden </t>
  </si>
  <si>
    <t xml:space="preserve">We enjoy good working relationship with key partners </t>
  </si>
  <si>
    <t xml:space="preserve">Our costs are predictable </t>
  </si>
  <si>
    <t xml:space="preserve">Our costs are unpredictable </t>
  </si>
  <si>
    <t xml:space="preserve">Our cost structure is correctly matched to our business models </t>
  </si>
  <si>
    <t xml:space="preserve">Our cost structure and business model are poorly matched </t>
  </si>
  <si>
    <t xml:space="preserve">Our cost operations are in-efficient </t>
  </si>
  <si>
    <t xml:space="preserve">Our cost operations are efficient </t>
  </si>
  <si>
    <t xml:space="preserve">We enjoy no economies of scale </t>
  </si>
  <si>
    <t xml:space="preserve">Our value proposition has strong network effects </t>
  </si>
  <si>
    <t xml:space="preserve">We have trouble deploying the right resource at the right time </t>
  </si>
  <si>
    <t xml:space="preserve">There are strong synergies between our product and service </t>
  </si>
  <si>
    <t xml:space="preserve">Our key resources are difficult for competition to replicate </t>
  </si>
  <si>
    <t xml:space="preserve">Our key resources are easily replicated </t>
  </si>
  <si>
    <t xml:space="preserve">Resources needs are predictable </t>
  </si>
  <si>
    <t xml:space="preserve">Resources needs are un-predictable </t>
  </si>
  <si>
    <t xml:space="preserve">We deploy key resources in the amount at the right time </t>
  </si>
  <si>
    <t>Could we generate recurring revenue by converting products into services?</t>
  </si>
  <si>
    <t>Which additional needs could we satisfy ?</t>
  </si>
  <si>
    <t xml:space="preserve">What complements to or extentions of our value of our Value Proposition are possible? </t>
  </si>
  <si>
    <t>Can we replace one time transaction revenue with recurring revenue ?</t>
  </si>
  <si>
    <t>What other elements are customer willing to pay for?</t>
  </si>
  <si>
    <t>What other revenue streams could we add or create?</t>
  </si>
  <si>
    <t xml:space="preserve">Can we increase our prices? </t>
  </si>
  <si>
    <t xml:space="preserve">Where can we reduce costs? </t>
  </si>
  <si>
    <t>Could we use less costly resources?</t>
  </si>
  <si>
    <t>Which key resources are under exploited ?</t>
  </si>
  <si>
    <t xml:space="preserve">Could we standardise some key activities? </t>
  </si>
  <si>
    <t>Could greater collaboration with partners help us to focus on our core business?</t>
  </si>
  <si>
    <t>Are there cross selling opportunities with partners?</t>
  </si>
  <si>
    <t xml:space="preserve">Could partners compliment our value proposition? </t>
  </si>
  <si>
    <t>Could we better serve our customers through finer segmentation?</t>
  </si>
  <si>
    <t>How could we Improve channel efficiency  or effectiveness ?</t>
  </si>
  <si>
    <t xml:space="preserve">Could we find new complementary partners? </t>
  </si>
  <si>
    <t>Could we increase margins by directly serving customers?</t>
  </si>
  <si>
    <t>Could we better align channels with customer segments?</t>
  </si>
  <si>
    <t>Is there potential to Improve customer follow up?</t>
  </si>
  <si>
    <t xml:space="preserve">Could we improve Improve Personalization? </t>
  </si>
  <si>
    <t>How can we increase Increase Switching costs?</t>
  </si>
  <si>
    <t>Do we need to automate some relationships?</t>
  </si>
  <si>
    <t>Are substituted products and services avalable ?</t>
  </si>
  <si>
    <t>Are competitors threatening to offer better price value?</t>
  </si>
  <si>
    <t>Are our margins threatened by competitors? By tecnology?</t>
  </si>
  <si>
    <t xml:space="preserve">Do we depend excessively on one or more revenue streams? </t>
  </si>
  <si>
    <t>Which revenue streams are likely to disappear in the future?</t>
  </si>
  <si>
    <t>Which costs threaten to become unpredictable?</t>
  </si>
  <si>
    <t>Which costs threaten to grow more quickly than the revenues they support?</t>
  </si>
  <si>
    <t>Could we face a disruption in the supply of certain resources?</t>
  </si>
  <si>
    <t>Is the quality of our resources threatened in any way?</t>
  </si>
  <si>
    <t xml:space="preserve">Are we any danger of losing partners </t>
  </si>
  <si>
    <t>Might our partners collaborate with competitors?</t>
  </si>
  <si>
    <t>Are we too dependent on certain partners?</t>
  </si>
  <si>
    <t>Is the quality of our resources threatened in anyway?</t>
  </si>
  <si>
    <t>Could our market be saturated soon?</t>
  </si>
  <si>
    <t>Are competitors threatening our market share?</t>
  </si>
  <si>
    <t>How likely are customers to defect?</t>
  </si>
  <si>
    <t>How quickly will competition in our market intensify?</t>
  </si>
  <si>
    <t>Do competitors threaten our channels?</t>
  </si>
  <si>
    <t>Could we better intergrate our products or service?</t>
  </si>
  <si>
    <t xml:space="preserve">Our value propositions and customer needs are misaligned </t>
  </si>
  <si>
    <t xml:space="preserve">Our value propositions have no network effects </t>
  </si>
  <si>
    <t>Activities</t>
  </si>
  <si>
    <t>Overall</t>
  </si>
  <si>
    <r>
      <t>•</t>
    </r>
    <r>
      <rPr>
        <sz val="14"/>
        <color rgb="FF000000"/>
        <rFont val="Calibri"/>
        <family val="2"/>
        <scheme val="minor"/>
      </rPr>
      <t xml:space="preserve">How are our </t>
    </r>
    <r>
      <rPr>
        <b/>
        <sz val="14"/>
        <color rgb="FF000000"/>
        <rFont val="Calibri"/>
        <family val="2"/>
        <scheme val="minor"/>
      </rPr>
      <t>CHANNELS</t>
    </r>
    <r>
      <rPr>
        <sz val="14"/>
        <color rgb="FF000000"/>
        <rFont val="Calibri"/>
        <family val="2"/>
        <scheme val="minor"/>
      </rPr>
      <t xml:space="preserve"> performing?</t>
    </r>
  </si>
  <si>
    <r>
      <t>•</t>
    </r>
    <r>
      <rPr>
        <sz val="14"/>
        <color rgb="FF000000"/>
        <rFont val="Calibri"/>
        <family val="2"/>
        <scheme val="minor"/>
      </rPr>
      <t xml:space="preserve">How well have we structured or positioned our </t>
    </r>
    <r>
      <rPr>
        <b/>
        <sz val="14"/>
        <color rgb="FF000000"/>
        <rFont val="Calibri"/>
        <family val="2"/>
        <scheme val="minor"/>
      </rPr>
      <t xml:space="preserve">VALUE PROPOSITION </t>
    </r>
    <r>
      <rPr>
        <sz val="14"/>
        <color rgb="FF000000"/>
        <rFont val="Calibri"/>
        <family val="2"/>
        <scheme val="minor"/>
      </rPr>
      <t>to our customer needs?</t>
    </r>
  </si>
  <si>
    <r>
      <t>•</t>
    </r>
    <r>
      <rPr>
        <sz val="14"/>
        <color rgb="FF000000"/>
        <rFont val="Calibri"/>
        <family val="2"/>
        <scheme val="minor"/>
      </rPr>
      <t xml:space="preserve">How well have we designed our </t>
    </r>
    <r>
      <rPr>
        <b/>
        <sz val="14"/>
        <color rgb="FF000000"/>
        <rFont val="Calibri"/>
        <family val="2"/>
        <scheme val="minor"/>
      </rPr>
      <t xml:space="preserve">Customer Engagement </t>
    </r>
    <r>
      <rPr>
        <sz val="14"/>
        <color rgb="FF000000"/>
        <rFont val="Calibri"/>
        <family val="2"/>
        <scheme val="minor"/>
      </rPr>
      <t>model?</t>
    </r>
  </si>
  <si>
    <r>
      <t>•</t>
    </r>
    <r>
      <rPr>
        <sz val="14"/>
        <color rgb="FF000000"/>
        <rFont val="Calibri"/>
        <family val="2"/>
        <scheme val="minor"/>
      </rPr>
      <t xml:space="preserve">How well is your </t>
    </r>
    <r>
      <rPr>
        <b/>
        <sz val="14"/>
        <color rgb="FF000000"/>
        <rFont val="Calibri"/>
        <family val="2"/>
        <scheme val="minor"/>
      </rPr>
      <t>REVENUE</t>
    </r>
    <r>
      <rPr>
        <sz val="14"/>
        <color rgb="FF000000"/>
        <rFont val="Calibri"/>
        <family val="2"/>
        <scheme val="minor"/>
      </rPr>
      <t xml:space="preserve"> streams planned and how reliable are they?</t>
    </r>
  </si>
  <si>
    <r>
      <t>•</t>
    </r>
    <r>
      <rPr>
        <sz val="14"/>
        <color rgb="FF000000"/>
        <rFont val="Calibri"/>
        <family val="2"/>
        <scheme val="minor"/>
      </rPr>
      <t xml:space="preserve">How well have you allocated and planned your key </t>
    </r>
    <r>
      <rPr>
        <b/>
        <sz val="14"/>
        <color rgb="FF000000"/>
        <rFont val="Calibri"/>
        <family val="2"/>
        <scheme val="minor"/>
      </rPr>
      <t>RESOURCES</t>
    </r>
    <r>
      <rPr>
        <sz val="14"/>
        <color rgb="FF000000"/>
        <rFont val="Calibri"/>
        <family val="2"/>
        <scheme val="minor"/>
      </rPr>
      <t>?</t>
    </r>
  </si>
  <si>
    <r>
      <t>•</t>
    </r>
    <r>
      <rPr>
        <sz val="14"/>
        <color rgb="FF000000"/>
        <rFont val="Calibri"/>
        <family val="2"/>
        <scheme val="minor"/>
      </rPr>
      <t xml:space="preserve">How well are the key </t>
    </r>
    <r>
      <rPr>
        <b/>
        <sz val="14"/>
        <color rgb="FF000000"/>
        <rFont val="Calibri"/>
        <family val="2"/>
        <scheme val="minor"/>
      </rPr>
      <t>Activities</t>
    </r>
    <r>
      <rPr>
        <sz val="14"/>
        <color rgb="FF000000"/>
        <rFont val="Calibri"/>
        <family val="2"/>
        <scheme val="minor"/>
      </rPr>
      <t xml:space="preserve"> linked to delivering your Value Proposition?</t>
    </r>
  </si>
  <si>
    <r>
      <t>•</t>
    </r>
    <r>
      <rPr>
        <sz val="14"/>
        <color rgb="FF000000"/>
        <rFont val="Calibri"/>
        <family val="2"/>
        <scheme val="minor"/>
      </rPr>
      <t xml:space="preserve">Have you planned your business with strategic </t>
    </r>
    <r>
      <rPr>
        <b/>
        <sz val="14"/>
        <color rgb="FF000000"/>
        <rFont val="Calibri"/>
        <family val="2"/>
        <scheme val="minor"/>
      </rPr>
      <t>PARTNERS</t>
    </r>
    <r>
      <rPr>
        <sz val="14"/>
        <color rgb="FF000000"/>
        <rFont val="Calibri"/>
        <family val="2"/>
        <scheme val="minor"/>
      </rPr>
      <t xml:space="preserve"> in mind?</t>
    </r>
  </si>
  <si>
    <r>
      <t>•</t>
    </r>
    <r>
      <rPr>
        <sz val="14"/>
        <color rgb="FF000000"/>
        <rFont val="Calibri"/>
        <family val="2"/>
        <scheme val="minor"/>
      </rPr>
      <t xml:space="preserve">We have matched all </t>
    </r>
    <r>
      <rPr>
        <b/>
        <sz val="14"/>
        <color rgb="FF000000"/>
        <rFont val="Calibri"/>
        <family val="2"/>
        <scheme val="minor"/>
      </rPr>
      <t>COSTS</t>
    </r>
    <r>
      <rPr>
        <sz val="14"/>
        <color rgb="FF000000"/>
        <rFont val="Calibri"/>
        <family val="2"/>
        <scheme val="minor"/>
      </rPr>
      <t xml:space="preserve"> with revenue generating activities?</t>
    </r>
  </si>
  <si>
    <t>Which key resources could be better sourced from partners?</t>
  </si>
  <si>
    <t>Do we have unused intellectual property of value to others?</t>
  </si>
  <si>
    <t>What key activities might be disrupted?</t>
  </si>
  <si>
    <t>How could we improve efficiency in general?</t>
  </si>
  <si>
    <t xml:space="preserve">Would IT support improve efficiency? </t>
  </si>
  <si>
    <t>Could partner channels help us reach customers?</t>
  </si>
  <si>
    <t>How can we benefit form a growing market ?</t>
  </si>
  <si>
    <t>Could we Integrate our Channel efficiency ?</t>
  </si>
  <si>
    <t>Are our channels in danger of becoming irrelevant to customers?</t>
  </si>
  <si>
    <t xml:space="preserve">Are any of our customers relationships in danger of deteriorating? </t>
  </si>
  <si>
    <t>How could we tighten our  relationships with customers?</t>
  </si>
  <si>
    <t>There are no synergies between our products and services</t>
  </si>
  <si>
    <t xml:space="preserve">We benefit from strong margins </t>
  </si>
  <si>
    <t xml:space="preserve">We efficiently execute key activities </t>
  </si>
  <si>
    <t xml:space="preserve">Are there outsourcing opportunities? </t>
  </si>
  <si>
    <t>Could we serve new customer segments ?</t>
  </si>
  <si>
    <t>Have we indentified and "fired" Unprofitable Customers If not why not?</t>
  </si>
  <si>
    <t>Our margins are weak</t>
  </si>
  <si>
    <t>Margins / Revenue</t>
  </si>
  <si>
    <t>Our value proposition is clearly differentiated from competitors</t>
  </si>
  <si>
    <t>Our competitors offer the same value proposition</t>
  </si>
  <si>
    <t>Customer segments</t>
  </si>
  <si>
    <r>
      <t>•</t>
    </r>
    <r>
      <rPr>
        <sz val="14"/>
        <color rgb="FF000000"/>
        <rFont val="Calibri"/>
        <family val="2"/>
        <scheme val="minor"/>
      </rPr>
      <t xml:space="preserve">How well do we have our </t>
    </r>
    <r>
      <rPr>
        <b/>
        <sz val="14"/>
        <color rgb="FF000000"/>
        <rFont val="Calibri"/>
        <family val="2"/>
        <scheme val="minor"/>
      </rPr>
      <t>CUSTOMER SEGMENTS</t>
    </r>
    <r>
      <rPr>
        <sz val="14"/>
        <color rgb="FF000000"/>
        <rFont val="Calibri"/>
        <family val="2"/>
        <scheme val="minor"/>
      </rPr>
      <t xml:space="preserve"> defined?</t>
    </r>
  </si>
  <si>
    <t>We understand the specific jobs, gains and pains of all our segments</t>
  </si>
  <si>
    <t>We don't really know our customer's jobs, pains and gains</t>
  </si>
  <si>
    <t>We know our competitors in each of the segments we play in</t>
  </si>
  <si>
    <t>We don't know our competitors</t>
  </si>
  <si>
    <t>Customers are aware of our products and services</t>
  </si>
  <si>
    <t>Customers are not aware of our products and services</t>
  </si>
  <si>
    <t>It is easy for customers to evaluate our products and services</t>
  </si>
  <si>
    <t>Customers cannot evaluate and compare our products and services</t>
  </si>
  <si>
    <t>Customers can purchase our product through multiple channels</t>
  </si>
  <si>
    <t>Customers have difficulty finding a way to purchase our products</t>
  </si>
  <si>
    <t>Our delivery to the customer is fast and efficient</t>
  </si>
  <si>
    <t>Our delivery to the customer is slow &amp; inaccurate</t>
  </si>
  <si>
    <t>Customer base is well segmented and we are clear which ones we serve</t>
  </si>
  <si>
    <t>Our revenue model and pricing strategy is aligned with segments</t>
  </si>
  <si>
    <t>We don't match revenue models and pricing strategies to segments</t>
  </si>
  <si>
    <t>We do not have after sales service (but we should have)</t>
  </si>
  <si>
    <t>We have a good after sales service process (or we don't need it)</t>
  </si>
  <si>
    <t xml:space="preserve">Our value proposition is well aligned with customers needs </t>
  </si>
  <si>
    <t>Our relationships with our customers are strong and effective</t>
  </si>
  <si>
    <t>We have weak relationships with our customers</t>
  </si>
  <si>
    <t>Our customer relationship cost matches the segment profitability</t>
  </si>
  <si>
    <t>There is no link between customer relationship cost and revenues</t>
  </si>
  <si>
    <t>Our customer relationships are integrated with our business model</t>
  </si>
  <si>
    <t>There is no link between customer relationships and the business model</t>
  </si>
  <si>
    <t>Our revenues are diversified &amp; sustainable</t>
  </si>
  <si>
    <t>We have predictable / recurring revenue streams</t>
  </si>
  <si>
    <t>Our revenues are unpredictable / transactional</t>
  </si>
  <si>
    <t>We have a a single revenue stream / revenue is unsustainable</t>
  </si>
  <si>
    <t>Our pricing is based on value to the customer</t>
  </si>
  <si>
    <t>Our pricing is based on cost to produce / deliver</t>
  </si>
  <si>
    <t>We manage our partner and supplier contracts effectively</t>
  </si>
  <si>
    <t>We have no supplier / partner contracts and do not manage them</t>
  </si>
  <si>
    <t>We benefit from economies of scale</t>
  </si>
  <si>
    <t>Revenue</t>
  </si>
  <si>
    <t>Relationships</t>
  </si>
  <si>
    <t>Count of scores</t>
  </si>
  <si>
    <t>Average score</t>
  </si>
  <si>
    <t>Overall ranking</t>
  </si>
  <si>
    <t>Customers</t>
  </si>
  <si>
    <t>Average</t>
  </si>
  <si>
    <t>How healthy is our overall business model</t>
  </si>
  <si>
    <t>Key trends</t>
  </si>
  <si>
    <t>Industry forces</t>
  </si>
  <si>
    <t>Key partners</t>
  </si>
  <si>
    <t>Key Activities</t>
  </si>
  <si>
    <t>Customer Relationships</t>
  </si>
  <si>
    <t>Market forces</t>
  </si>
  <si>
    <t>Key resources</t>
  </si>
  <si>
    <t>Macro-economic forces</t>
  </si>
  <si>
    <t>For whom are we creating value?
Who are our most important customers?</t>
  </si>
  <si>
    <t xml:space="preserve">How do our customers want to be reached? 
Channel phases: Awareness, Evaluation, Purchase, Delivery, After sales </t>
  </si>
  <si>
    <t xml:space="preserve">What types of relationships do our customers want? Personal assistance, online, self-service etc. </t>
  </si>
  <si>
    <t>Our Value Proposition</t>
  </si>
  <si>
    <t xml:space="preserve">What value do we deliver to our customers? What problem do we solve for them? What bundle of products and services do we give to the different segments? Which needs are we solving for them? </t>
  </si>
  <si>
    <t>What key activities do our value proposition require? Channels? Customer relationships?</t>
  </si>
  <si>
    <t xml:space="preserve">What skills, assets, finances, other resources does our business require? </t>
  </si>
  <si>
    <t>Who are our key partners? Our key suppliers? What key resources and activities do they provide?</t>
  </si>
  <si>
    <t>What are the most important costs inherent in our business model?
Which key resources and activities are the most expensive?
Is your business cost or value driven? 
What is the split between fixed and variable costs?
Do we have economies of scale or scope?</t>
  </si>
  <si>
    <t>For what value are our customers willing to pay?
How much are they currently paying and how much would they prefer to pay? 
What are our current revenue streams and how do they contribute to the overall revenue?
What types of revenue streams do we have (recurring, once-off, subscription, ... )
What pricing models do we use (fixed, cost-plus, variable)</t>
  </si>
  <si>
    <t>Market segments
Needs and demands
Market issues
Switching costs
Revenue attractiveness</t>
  </si>
  <si>
    <t>Technology trends
Regulatory trends
Societal and cultural trends
Socio-economic trends</t>
  </si>
  <si>
    <t>Suppliers and other value chain actors
Stakeholders
Competitors (incumbents)
New entrants (insurgents)
Substitute products and services</t>
  </si>
  <si>
    <t>Global market conditions
Local market conditions
Capital markets
Economic infrastructure
Commodities and other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</si>
</sst>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0.0"/>
  </numFmts>
  <fonts count="17">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b/>
      <sz val="12"/>
      <color theme="1"/>
      <name val="Arial"/>
      <family val="2"/>
    </font>
    <font>
      <sz val="14"/>
      <color theme="1"/>
      <name val="Arial"/>
      <family val="2"/>
    </font>
    <font>
      <sz val="14"/>
      <color rgb="FF000000"/>
      <name val="Calibri"/>
      <family val="2"/>
      <scheme val="minor"/>
    </font>
    <font>
      <b/>
      <sz val="14"/>
      <color rgb="FF000000"/>
      <name val="Calibri"/>
      <family val="2"/>
      <scheme val="minor"/>
    </font>
    <font>
      <sz val="14"/>
      <color theme="1"/>
      <name val="Calibri"/>
      <family val="2"/>
      <scheme val="minor"/>
    </font>
    <font>
      <sz val="12"/>
      <color theme="0"/>
      <name val="Calibri"/>
      <family val="2"/>
      <scheme val="minor"/>
    </font>
    <font>
      <sz val="12"/>
      <color rgb="FF0070C0"/>
      <name val="Calibri (Body)"/>
    </font>
    <font>
      <sz val="12"/>
      <color rgb="FF0070C0"/>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2060"/>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9" fontId="3"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164" fontId="3" fillId="0" borderId="0" applyFont="0" applyFill="0" applyBorder="0" applyAlignment="0" applyProtection="0"/>
    <xf numFmtId="0" fontId="1" fillId="0" borderId="0"/>
  </cellStyleXfs>
  <cellXfs count="100">
    <xf numFmtId="0" fontId="0" fillId="0" borderId="0" xfId="0"/>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5" xfId="0" applyBorder="1"/>
    <xf numFmtId="0" fontId="0" fillId="0" borderId="0" xfId="0" applyAlignment="1">
      <alignment horizontal="center"/>
    </xf>
    <xf numFmtId="9" fontId="0" fillId="0" borderId="5" xfId="1" applyFont="1" applyBorder="1" applyAlignment="1">
      <alignment vertical="center"/>
    </xf>
    <xf numFmtId="0" fontId="0" fillId="0" borderId="0" xfId="0" applyBorder="1" applyAlignment="1">
      <alignment horizontal="right"/>
    </xf>
    <xf numFmtId="0" fontId="0" fillId="0" borderId="0" xfId="0" applyBorder="1" applyAlignment="1">
      <alignment horizontal="center"/>
    </xf>
    <xf numFmtId="0" fontId="0" fillId="0" borderId="5" xfId="0" applyBorder="1" applyAlignment="1">
      <alignment vertical="center"/>
    </xf>
    <xf numFmtId="0" fontId="0" fillId="0" borderId="5" xfId="0" applyBorder="1" applyAlignment="1"/>
    <xf numFmtId="0" fontId="0" fillId="0" borderId="0" xfId="0" applyBorder="1" applyAlignment="1">
      <alignment vertical="center"/>
    </xf>
    <xf numFmtId="9" fontId="0" fillId="0" borderId="0" xfId="1" applyFont="1" applyBorder="1" applyAlignment="1">
      <alignment vertical="center"/>
    </xf>
    <xf numFmtId="0" fontId="0" fillId="0" borderId="5" xfId="0" applyBorder="1" applyAlignment="1">
      <alignment wrapText="1"/>
    </xf>
    <xf numFmtId="9" fontId="0" fillId="0" borderId="5" xfId="0" applyNumberFormat="1" applyBorder="1" applyAlignment="1">
      <alignment horizontal="center"/>
    </xf>
    <xf numFmtId="0" fontId="0" fillId="0" borderId="5" xfId="0" applyBorder="1" applyAlignment="1">
      <alignment horizontal="center" vertical="center"/>
    </xf>
    <xf numFmtId="0" fontId="5" fillId="0" borderId="4" xfId="3" applyFill="1" applyBorder="1" applyAlignment="1">
      <alignment horizontal="center"/>
    </xf>
    <xf numFmtId="0" fontId="0" fillId="0" borderId="0" xfId="0"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0" fillId="0" borderId="5" xfId="0" applyBorder="1" applyAlignment="1">
      <alignment horizontal="left"/>
    </xf>
    <xf numFmtId="0" fontId="0" fillId="0" borderId="5" xfId="0" applyBorder="1" applyAlignment="1">
      <alignment horizontal="left" vertical="top"/>
    </xf>
    <xf numFmtId="0" fontId="0" fillId="0" borderId="5" xfId="0" applyFill="1" applyBorder="1" applyAlignment="1">
      <alignment horizontal="left" vertical="top"/>
    </xf>
    <xf numFmtId="0" fontId="0" fillId="0" borderId="0" xfId="0" applyFill="1" applyBorder="1" applyAlignment="1">
      <alignment horizontal="left" vertical="top"/>
    </xf>
    <xf numFmtId="0" fontId="0" fillId="0" borderId="5" xfId="0" applyBorder="1" applyAlignment="1">
      <alignment horizontal="left" vertical="center"/>
    </xf>
    <xf numFmtId="0" fontId="0" fillId="0" borderId="5" xfId="0"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Fill="1" applyBorder="1" applyAlignment="1">
      <alignment horizontal="center" vertical="center"/>
    </xf>
    <xf numFmtId="0" fontId="0" fillId="0" borderId="5" xfId="0" applyFill="1" applyBorder="1" applyAlignment="1">
      <alignment horizontal="left" vertical="center"/>
    </xf>
    <xf numFmtId="0" fontId="0" fillId="0" borderId="0" xfId="0" applyFill="1" applyAlignment="1">
      <alignment horizontal="center"/>
    </xf>
    <xf numFmtId="0" fontId="10" fillId="0" borderId="5" xfId="0" applyFont="1" applyBorder="1" applyAlignment="1">
      <alignment horizontal="left" vertical="center" wrapText="1" indent="2" readingOrder="1"/>
    </xf>
    <xf numFmtId="0" fontId="0" fillId="0" borderId="5" xfId="0" applyBorder="1" applyAlignment="1">
      <alignment horizontal="center" vertical="center"/>
    </xf>
    <xf numFmtId="0" fontId="0" fillId="0" borderId="5" xfId="0" applyBorder="1" applyAlignment="1">
      <alignment horizontal="center"/>
    </xf>
    <xf numFmtId="0" fontId="0" fillId="0" borderId="0" xfId="0" applyAlignment="1">
      <alignment horizontal="left" vertical="top"/>
    </xf>
    <xf numFmtId="0" fontId="0" fillId="0" borderId="0" xfId="0" applyBorder="1" applyAlignment="1">
      <alignment vertical="top" wrapText="1"/>
    </xf>
    <xf numFmtId="0" fontId="0" fillId="0" borderId="0" xfId="0" applyBorder="1"/>
    <xf numFmtId="0" fontId="0" fillId="0" borderId="5" xfId="0"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5" xfId="0" applyBorder="1" applyAlignment="1" applyProtection="1">
      <alignment horizontal="center"/>
      <protection locked="0"/>
    </xf>
    <xf numFmtId="164" fontId="0" fillId="0" borderId="0" xfId="4" applyFont="1"/>
    <xf numFmtId="165" fontId="0" fillId="0" borderId="0" xfId="4" applyNumberFormat="1" applyFont="1"/>
    <xf numFmtId="165" fontId="13" fillId="0" borderId="5" xfId="4" applyNumberFormat="1" applyFont="1" applyBorder="1" applyAlignment="1">
      <alignment horizontal="center" vertical="center"/>
    </xf>
    <xf numFmtId="166" fontId="0" fillId="0" borderId="0" xfId="0" applyNumberFormat="1" applyAlignment="1">
      <alignment horizontal="center" vertical="center"/>
    </xf>
    <xf numFmtId="164" fontId="0" fillId="0" borderId="0" xfId="4" applyFont="1" applyAlignment="1">
      <alignment horizontal="left" vertical="top"/>
    </xf>
    <xf numFmtId="0" fontId="1" fillId="0" borderId="0" xfId="5" applyAlignment="1">
      <alignment vertical="top" wrapText="1"/>
    </xf>
    <xf numFmtId="0" fontId="1" fillId="7" borderId="5" xfId="5" applyFill="1" applyBorder="1" applyAlignment="1">
      <alignment horizontal="center" vertical="top" wrapText="1"/>
    </xf>
    <xf numFmtId="0" fontId="14" fillId="8" borderId="5" xfId="5" applyFont="1" applyFill="1" applyBorder="1" applyAlignment="1">
      <alignment vertical="top" wrapText="1"/>
    </xf>
    <xf numFmtId="0" fontId="14" fillId="8" borderId="5" xfId="5" applyFont="1" applyFill="1" applyBorder="1" applyAlignment="1">
      <alignment vertical="top" wrapText="1"/>
    </xf>
    <xf numFmtId="0" fontId="1" fillId="7" borderId="5" xfId="5" applyFill="1" applyBorder="1" applyAlignment="1">
      <alignment vertical="top" wrapText="1"/>
    </xf>
    <xf numFmtId="0" fontId="16" fillId="0" borderId="5" xfId="5" applyFont="1" applyBorder="1" applyAlignment="1">
      <alignment vertical="top" wrapText="1"/>
    </xf>
    <xf numFmtId="0" fontId="16" fillId="0" borderId="5" xfId="5" applyFont="1" applyBorder="1" applyAlignment="1" applyProtection="1">
      <alignment vertical="top" wrapText="1"/>
      <protection locked="0"/>
    </xf>
    <xf numFmtId="0" fontId="16" fillId="0" borderId="5" xfId="5" applyFont="1" applyBorder="1" applyAlignment="1">
      <alignment vertical="top" wrapText="1"/>
    </xf>
    <xf numFmtId="0" fontId="16" fillId="0" borderId="0" xfId="5" applyFont="1" applyBorder="1" applyAlignment="1">
      <alignment vertical="top" wrapText="1"/>
    </xf>
    <xf numFmtId="0" fontId="16" fillId="0" borderId="5" xfId="5" applyFont="1" applyBorder="1" applyAlignment="1">
      <alignment vertical="top" wrapText="1"/>
    </xf>
    <xf numFmtId="0" fontId="1" fillId="9" borderId="5" xfId="5" applyFill="1" applyBorder="1" applyAlignment="1">
      <alignment horizontal="center" vertical="top" wrapText="1"/>
    </xf>
    <xf numFmtId="0" fontId="16" fillId="6" borderId="5" xfId="5" applyFont="1" applyFill="1" applyBorder="1" applyAlignment="1">
      <alignment vertical="top" wrapText="1"/>
    </xf>
    <xf numFmtId="0" fontId="1" fillId="7" borderId="5" xfId="5" applyFill="1" applyBorder="1" applyAlignment="1">
      <alignment horizontal="center" vertical="top" wrapText="1"/>
    </xf>
    <xf numFmtId="0" fontId="14" fillId="8" borderId="5" xfId="5" applyFont="1" applyFill="1" applyBorder="1" applyAlignment="1">
      <alignment vertical="top" wrapText="1"/>
    </xf>
    <xf numFmtId="0" fontId="15" fillId="0" borderId="5" xfId="5" applyFont="1" applyBorder="1" applyAlignment="1">
      <alignment vertical="top" wrapText="1"/>
    </xf>
    <xf numFmtId="0" fontId="1" fillId="0" borderId="5" xfId="5" applyBorder="1" applyAlignment="1">
      <alignment vertical="top" wrapText="1"/>
    </xf>
    <xf numFmtId="0" fontId="15" fillId="6" borderId="1" xfId="5" applyFont="1" applyFill="1" applyBorder="1" applyAlignment="1">
      <alignment vertical="top" wrapText="1"/>
    </xf>
    <xf numFmtId="0" fontId="1" fillId="6" borderId="12" xfId="5" applyFill="1" applyBorder="1" applyAlignment="1">
      <alignment vertical="top" wrapText="1"/>
    </xf>
    <xf numFmtId="0" fontId="1" fillId="6" borderId="6" xfId="5" applyFill="1" applyBorder="1" applyAlignment="1">
      <alignment vertical="top" wrapText="1"/>
    </xf>
    <xf numFmtId="0" fontId="16" fillId="0" borderId="5" xfId="5" applyFont="1" applyBorder="1" applyAlignment="1" applyProtection="1">
      <alignment vertical="top" wrapText="1"/>
      <protection locked="0"/>
    </xf>
    <xf numFmtId="0" fontId="16" fillId="6" borderId="5" xfId="5" applyFont="1" applyFill="1" applyBorder="1" applyAlignment="1" applyProtection="1">
      <alignment vertical="top" wrapText="1"/>
      <protection locked="0"/>
    </xf>
    <xf numFmtId="0" fontId="15" fillId="0" borderId="5" xfId="5" applyFont="1" applyBorder="1" applyAlignment="1" applyProtection="1">
      <alignment vertical="top" wrapText="1"/>
      <protection locked="0"/>
    </xf>
    <xf numFmtId="0" fontId="1" fillId="0" borderId="5" xfId="5" applyBorder="1" applyAlignment="1" applyProtection="1">
      <alignment vertical="top" wrapText="1"/>
      <protection locked="0"/>
    </xf>
    <xf numFmtId="0" fontId="15" fillId="6" borderId="1" xfId="5" applyFont="1" applyFill="1" applyBorder="1" applyAlignment="1" applyProtection="1">
      <alignment vertical="top" wrapText="1"/>
      <protection locked="0"/>
    </xf>
    <xf numFmtId="0" fontId="1" fillId="6" borderId="12" xfId="5" applyFill="1" applyBorder="1" applyAlignment="1" applyProtection="1">
      <alignment vertical="top" wrapText="1"/>
      <protection locked="0"/>
    </xf>
    <xf numFmtId="0" fontId="1" fillId="6" borderId="6" xfId="5" applyFill="1" applyBorder="1" applyAlignment="1" applyProtection="1">
      <alignment vertical="top" wrapText="1"/>
      <protection locked="0"/>
    </xf>
    <xf numFmtId="164" fontId="0" fillId="0" borderId="5" xfId="4" applyFont="1" applyBorder="1" applyAlignment="1">
      <alignment horizontal="center"/>
    </xf>
    <xf numFmtId="0" fontId="4" fillId="0" borderId="2" xfId="2" applyFill="1" applyBorder="1" applyAlignment="1">
      <alignment horizontal="center"/>
    </xf>
    <xf numFmtId="0" fontId="4" fillId="0" borderId="3" xfId="2" applyFill="1" applyBorder="1" applyAlignment="1">
      <alignment horizontal="center"/>
    </xf>
    <xf numFmtId="0" fontId="4" fillId="0" borderId="4" xfId="2" applyFill="1" applyBorder="1" applyAlignment="1">
      <alignment horizontal="center"/>
    </xf>
    <xf numFmtId="0" fontId="8" fillId="4" borderId="1"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165" fontId="0" fillId="0" borderId="5" xfId="4" applyNumberFormat="1" applyFont="1" applyBorder="1" applyAlignment="1">
      <alignment horizontal="center" vertical="center"/>
    </xf>
    <xf numFmtId="0" fontId="6" fillId="0" borderId="0" xfId="0" applyFont="1" applyAlignment="1">
      <alignment horizontal="left"/>
    </xf>
    <xf numFmtId="0" fontId="2" fillId="0" borderId="5" xfId="0" applyFont="1" applyBorder="1" applyAlignment="1">
      <alignment horizontal="left" vertical="top" wrapText="1"/>
    </xf>
    <xf numFmtId="0" fontId="2" fillId="0" borderId="11" xfId="0" applyFont="1" applyBorder="1" applyAlignment="1">
      <alignment vertical="top" wrapText="1"/>
    </xf>
    <xf numFmtId="0" fontId="2" fillId="0" borderId="13" xfId="0" applyFont="1" applyBorder="1" applyAlignment="1">
      <alignment vertical="top" wrapText="1"/>
    </xf>
    <xf numFmtId="0" fontId="2" fillId="0" borderId="10" xfId="0" applyFont="1" applyBorder="1" applyAlignment="1">
      <alignment vertical="top" wrapText="1"/>
    </xf>
    <xf numFmtId="0" fontId="0" fillId="0" borderId="5" xfId="0" applyBorder="1" applyAlignment="1">
      <alignment horizontal="center" vertical="center"/>
    </xf>
    <xf numFmtId="9" fontId="0" fillId="0" borderId="5" xfId="1" applyFont="1" applyBorder="1" applyAlignment="1">
      <alignment horizontal="center" vertical="center"/>
    </xf>
    <xf numFmtId="0" fontId="0" fillId="0" borderId="12" xfId="0" applyBorder="1" applyAlignment="1">
      <alignment horizontal="center" vertical="center"/>
    </xf>
    <xf numFmtId="9" fontId="0" fillId="0" borderId="1" xfId="1" applyFont="1" applyBorder="1" applyAlignment="1">
      <alignment horizontal="center" vertical="center"/>
    </xf>
    <xf numFmtId="9" fontId="0" fillId="0" borderId="12" xfId="1" applyFont="1" applyBorder="1" applyAlignment="1">
      <alignment horizontal="center" vertical="center"/>
    </xf>
    <xf numFmtId="9" fontId="0" fillId="0" borderId="6" xfId="1" applyFont="1" applyBorder="1" applyAlignment="1">
      <alignment horizontal="center" vertical="center"/>
    </xf>
    <xf numFmtId="0" fontId="0" fillId="0" borderId="5" xfId="0" applyBorder="1" applyAlignment="1">
      <alignment horizontal="center"/>
    </xf>
    <xf numFmtId="0" fontId="8" fillId="5" borderId="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5" fillId="0" borderId="2" xfId="3" applyFill="1" applyBorder="1" applyAlignment="1">
      <alignment horizontal="center"/>
    </xf>
    <xf numFmtId="0" fontId="5" fillId="0" borderId="3" xfId="3" applyFill="1" applyBorder="1" applyAlignment="1">
      <alignment horizontal="center"/>
    </xf>
    <xf numFmtId="0" fontId="5" fillId="0" borderId="4" xfId="3" applyFill="1" applyBorder="1" applyAlignment="1">
      <alignment horizontal="center"/>
    </xf>
  </cellXfs>
  <cellStyles count="6">
    <cellStyle name="Bad" xfId="3" builtinId="27"/>
    <cellStyle name="Comma" xfId="4" builtinId="3"/>
    <cellStyle name="Good" xfId="2" builtinId="26"/>
    <cellStyle name="Normal" xfId="0" builtinId="0"/>
    <cellStyle name="Normal 2" xfId="5" xr:uid="{9BFF72D6-7DAC-EC40-8223-916D38A29E92}"/>
    <cellStyle name="Percent" xfId="1" builtinId="5"/>
  </cellStyles>
  <dxfs count="26">
    <dxf>
      <fill>
        <patternFill>
          <bgColor theme="0" tint="-0.14996795556505021"/>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bgColor rgb="FF00B050"/>
        </patternFill>
      </fill>
    </dxf>
    <dxf>
      <fill>
        <patternFill patternType="solid">
          <bgColor rgb="FFFF0000"/>
        </patternFill>
      </fill>
    </dxf>
    <dxf>
      <fill>
        <patternFill patternType="solid">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tint="-0.499984740745262"/>
      </font>
      <fill>
        <patternFill>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D7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1705695</xdr:colOff>
      <xdr:row>3</xdr:row>
      <xdr:rowOff>419100</xdr:rowOff>
    </xdr:to>
    <xdr:pic>
      <xdr:nvPicPr>
        <xdr:cNvPr id="2" name="Picture 1">
          <a:extLst>
            <a:ext uri="{FF2B5EF4-FFF2-40B4-BE49-F238E27FC236}">
              <a16:creationId xmlns:a16="http://schemas.microsoft.com/office/drawing/2014/main" id="{4A97AEA7-6674-44C6-B151-5A39B80533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 y="0"/>
          <a:ext cx="339162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31431</xdr:rowOff>
    </xdr:from>
    <xdr:to>
      <xdr:col>2</xdr:col>
      <xdr:colOff>59770</xdr:colOff>
      <xdr:row>3</xdr:row>
      <xdr:rowOff>485775</xdr:rowOff>
    </xdr:to>
    <xdr:pic>
      <xdr:nvPicPr>
        <xdr:cNvPr id="2" name="Picture 1">
          <a:extLst>
            <a:ext uri="{FF2B5EF4-FFF2-40B4-BE49-F238E27FC236}">
              <a16:creationId xmlns:a16="http://schemas.microsoft.com/office/drawing/2014/main" id="{9A061372-5CCF-4DD8-B37F-A51433D446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1431"/>
          <a:ext cx="3507820" cy="10639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37182</xdr:rowOff>
    </xdr:from>
    <xdr:to>
      <xdr:col>2</xdr:col>
      <xdr:colOff>238125</xdr:colOff>
      <xdr:row>2</xdr:row>
      <xdr:rowOff>86642</xdr:rowOff>
    </xdr:to>
    <xdr:pic>
      <xdr:nvPicPr>
        <xdr:cNvPr id="2" name="Picture 1">
          <a:extLst>
            <a:ext uri="{FF2B5EF4-FFF2-40B4-BE49-F238E27FC236}">
              <a16:creationId xmlns:a16="http://schemas.microsoft.com/office/drawing/2014/main" id="{2404BDA3-1933-4EF7-9E52-56B5C7FCE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7182"/>
          <a:ext cx="1419225" cy="430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18132</xdr:rowOff>
    </xdr:from>
    <xdr:to>
      <xdr:col>3</xdr:col>
      <xdr:colOff>9044</xdr:colOff>
      <xdr:row>2</xdr:row>
      <xdr:rowOff>95250</xdr:rowOff>
    </xdr:to>
    <xdr:pic>
      <xdr:nvPicPr>
        <xdr:cNvPr id="2" name="Picture 1">
          <a:extLst>
            <a:ext uri="{FF2B5EF4-FFF2-40B4-BE49-F238E27FC236}">
              <a16:creationId xmlns:a16="http://schemas.microsoft.com/office/drawing/2014/main" id="{5EADF619-E076-47DC-9E6E-FF5AF3628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 y="18132"/>
          <a:ext cx="1761644" cy="5343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20FF1-4D32-A04A-B4A1-0FEE1E8455CD}">
  <dimension ref="A1:J12"/>
  <sheetViews>
    <sheetView tabSelected="1" zoomScaleNormal="100" workbookViewId="0">
      <selection activeCell="D6" sqref="D6:D8"/>
    </sheetView>
  </sheetViews>
  <sheetFormatPr defaultColWidth="25.85546875" defaultRowHeight="15.75"/>
  <cols>
    <col min="1" max="16384" width="25.85546875" style="46"/>
  </cols>
  <sheetData>
    <row r="1" spans="1:10">
      <c r="A1" s="53"/>
      <c r="B1" s="54"/>
    </row>
    <row r="3" spans="1:10" ht="17.100000000000001" customHeight="1">
      <c r="C3" s="58" t="s">
        <v>181</v>
      </c>
      <c r="D3" s="58"/>
      <c r="E3" s="58"/>
      <c r="F3" s="58"/>
      <c r="G3" s="58"/>
      <c r="H3" s="58"/>
      <c r="I3" s="58"/>
      <c r="J3" s="58"/>
    </row>
    <row r="4" spans="1:10" ht="99.95" customHeight="1">
      <c r="C4" s="57" t="s">
        <v>200</v>
      </c>
      <c r="D4" s="57"/>
      <c r="E4" s="57"/>
      <c r="F4" s="57"/>
      <c r="G4" s="57"/>
      <c r="H4" s="57"/>
      <c r="I4" s="57"/>
      <c r="J4" s="57"/>
    </row>
    <row r="5" spans="1:10">
      <c r="C5" s="47" t="s">
        <v>182</v>
      </c>
      <c r="D5" s="48" t="s">
        <v>183</v>
      </c>
      <c r="E5" s="48" t="s">
        <v>184</v>
      </c>
      <c r="F5" s="59" t="s">
        <v>192</v>
      </c>
      <c r="G5" s="59"/>
      <c r="H5" s="48" t="s">
        <v>185</v>
      </c>
      <c r="I5" s="48" t="s">
        <v>138</v>
      </c>
      <c r="J5" s="50" t="s">
        <v>186</v>
      </c>
    </row>
    <row r="6" spans="1:10" ht="99.95" customHeight="1">
      <c r="C6" s="57" t="s">
        <v>201</v>
      </c>
      <c r="D6" s="60" t="s">
        <v>196</v>
      </c>
      <c r="E6" s="51" t="s">
        <v>194</v>
      </c>
      <c r="F6" s="55" t="s">
        <v>193</v>
      </c>
      <c r="G6" s="55"/>
      <c r="H6" s="51" t="s">
        <v>191</v>
      </c>
      <c r="I6" s="60" t="s">
        <v>189</v>
      </c>
      <c r="J6" s="62" t="s">
        <v>199</v>
      </c>
    </row>
    <row r="7" spans="1:10">
      <c r="C7" s="57"/>
      <c r="D7" s="61"/>
      <c r="E7" s="48" t="s">
        <v>187</v>
      </c>
      <c r="F7" s="55"/>
      <c r="G7" s="55"/>
      <c r="H7" s="48" t="s">
        <v>5</v>
      </c>
      <c r="I7" s="61"/>
      <c r="J7" s="63"/>
    </row>
    <row r="8" spans="1:10" ht="99.95" customHeight="1">
      <c r="C8" s="57"/>
      <c r="D8" s="61"/>
      <c r="E8" s="51" t="s">
        <v>195</v>
      </c>
      <c r="F8" s="55"/>
      <c r="G8" s="55"/>
      <c r="H8" s="51" t="s">
        <v>190</v>
      </c>
      <c r="I8" s="61"/>
      <c r="J8" s="63"/>
    </row>
    <row r="9" spans="1:10">
      <c r="C9" s="57"/>
      <c r="D9" s="59" t="s">
        <v>9</v>
      </c>
      <c r="E9" s="59"/>
      <c r="F9" s="59"/>
      <c r="G9" s="59" t="s">
        <v>173</v>
      </c>
      <c r="H9" s="59"/>
      <c r="I9" s="59"/>
      <c r="J9" s="63"/>
    </row>
    <row r="10" spans="1:10" ht="99.95" customHeight="1">
      <c r="C10" s="57"/>
      <c r="D10" s="55" t="s">
        <v>197</v>
      </c>
      <c r="E10" s="55"/>
      <c r="F10" s="55"/>
      <c r="G10" s="55" t="s">
        <v>198</v>
      </c>
      <c r="H10" s="55"/>
      <c r="I10" s="55"/>
      <c r="J10" s="64"/>
    </row>
    <row r="11" spans="1:10">
      <c r="C11" s="56" t="s">
        <v>188</v>
      </c>
      <c r="D11" s="56"/>
      <c r="E11" s="56"/>
      <c r="F11" s="56"/>
      <c r="G11" s="56"/>
      <c r="H11" s="56"/>
      <c r="I11" s="56"/>
      <c r="J11" s="56"/>
    </row>
    <row r="12" spans="1:10" ht="99.95" customHeight="1">
      <c r="C12" s="57" t="s">
        <v>202</v>
      </c>
      <c r="D12" s="57"/>
      <c r="E12" s="57"/>
      <c r="F12" s="57"/>
      <c r="G12" s="57"/>
      <c r="H12" s="57"/>
      <c r="I12" s="57"/>
      <c r="J12" s="57"/>
    </row>
  </sheetData>
  <sheetProtection sheet="1" objects="1" scenarios="1"/>
  <mergeCells count="14">
    <mergeCell ref="D10:F10"/>
    <mergeCell ref="G10:I10"/>
    <mergeCell ref="C11:J11"/>
    <mergeCell ref="C12:J12"/>
    <mergeCell ref="C3:J3"/>
    <mergeCell ref="C4:J4"/>
    <mergeCell ref="F5:G5"/>
    <mergeCell ref="C6:C10"/>
    <mergeCell ref="D6:D8"/>
    <mergeCell ref="F6:G8"/>
    <mergeCell ref="I6:I8"/>
    <mergeCell ref="J6:J10"/>
    <mergeCell ref="D9:F9"/>
    <mergeCell ref="G9:I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A7DC-9654-374B-BE52-F9E763C6FD07}">
  <dimension ref="C3:J12"/>
  <sheetViews>
    <sheetView zoomScaleNormal="100" workbookViewId="0">
      <selection activeCell="B6" sqref="B6"/>
    </sheetView>
  </sheetViews>
  <sheetFormatPr defaultColWidth="25.85546875" defaultRowHeight="15.75"/>
  <cols>
    <col min="1" max="16384" width="25.85546875" style="46"/>
  </cols>
  <sheetData>
    <row r="3" spans="3:10" ht="17.100000000000001" customHeight="1">
      <c r="C3" s="58" t="s">
        <v>181</v>
      </c>
      <c r="D3" s="58"/>
      <c r="E3" s="58"/>
      <c r="F3" s="58"/>
      <c r="G3" s="58"/>
      <c r="H3" s="58"/>
      <c r="I3" s="58"/>
      <c r="J3" s="58"/>
    </row>
    <row r="4" spans="3:10" ht="99.95" customHeight="1">
      <c r="C4" s="66"/>
      <c r="D4" s="66"/>
      <c r="E4" s="66"/>
      <c r="F4" s="66"/>
      <c r="G4" s="66"/>
      <c r="H4" s="66"/>
      <c r="I4" s="66"/>
      <c r="J4" s="66"/>
    </row>
    <row r="5" spans="3:10">
      <c r="C5" s="47" t="s">
        <v>182</v>
      </c>
      <c r="D5" s="49" t="s">
        <v>183</v>
      </c>
      <c r="E5" s="49" t="s">
        <v>184</v>
      </c>
      <c r="F5" s="59" t="s">
        <v>192</v>
      </c>
      <c r="G5" s="59"/>
      <c r="H5" s="49" t="s">
        <v>185</v>
      </c>
      <c r="I5" s="49" t="s">
        <v>138</v>
      </c>
      <c r="J5" s="50" t="s">
        <v>186</v>
      </c>
    </row>
    <row r="6" spans="3:10" ht="99.95" customHeight="1">
      <c r="C6" s="66"/>
      <c r="D6" s="67"/>
      <c r="E6" s="52"/>
      <c r="F6" s="65"/>
      <c r="G6" s="65"/>
      <c r="H6" s="52"/>
      <c r="I6" s="67"/>
      <c r="J6" s="69"/>
    </row>
    <row r="7" spans="3:10">
      <c r="C7" s="66"/>
      <c r="D7" s="68"/>
      <c r="E7" s="49" t="s">
        <v>187</v>
      </c>
      <c r="F7" s="65"/>
      <c r="G7" s="65"/>
      <c r="H7" s="49" t="s">
        <v>5</v>
      </c>
      <c r="I7" s="68"/>
      <c r="J7" s="70"/>
    </row>
    <row r="8" spans="3:10" ht="99.95" customHeight="1">
      <c r="C8" s="66"/>
      <c r="D8" s="68"/>
      <c r="E8" s="52"/>
      <c r="F8" s="65"/>
      <c r="G8" s="65"/>
      <c r="H8" s="52"/>
      <c r="I8" s="68"/>
      <c r="J8" s="70"/>
    </row>
    <row r="9" spans="3:10">
      <c r="C9" s="66"/>
      <c r="D9" s="59" t="s">
        <v>9</v>
      </c>
      <c r="E9" s="59"/>
      <c r="F9" s="59"/>
      <c r="G9" s="59" t="s">
        <v>173</v>
      </c>
      <c r="H9" s="59"/>
      <c r="I9" s="59"/>
      <c r="J9" s="70"/>
    </row>
    <row r="10" spans="3:10" ht="99.95" customHeight="1">
      <c r="C10" s="66"/>
      <c r="D10" s="65"/>
      <c r="E10" s="65"/>
      <c r="F10" s="65"/>
      <c r="G10" s="65"/>
      <c r="H10" s="65"/>
      <c r="I10" s="65"/>
      <c r="J10" s="71"/>
    </row>
    <row r="11" spans="3:10">
      <c r="C11" s="56" t="s">
        <v>188</v>
      </c>
      <c r="D11" s="56"/>
      <c r="E11" s="56"/>
      <c r="F11" s="56"/>
      <c r="G11" s="56"/>
      <c r="H11" s="56"/>
      <c r="I11" s="56"/>
      <c r="J11" s="56"/>
    </row>
    <row r="12" spans="3:10" ht="99.95" customHeight="1">
      <c r="C12" s="66"/>
      <c r="D12" s="66"/>
      <c r="E12" s="66"/>
      <c r="F12" s="66"/>
      <c r="G12" s="66"/>
      <c r="H12" s="66"/>
      <c r="I12" s="66"/>
      <c r="J12" s="66"/>
    </row>
  </sheetData>
  <sheetProtection sheet="1" objects="1" scenarios="1"/>
  <mergeCells count="14">
    <mergeCell ref="D10:F10"/>
    <mergeCell ref="G10:I10"/>
    <mergeCell ref="C11:J11"/>
    <mergeCell ref="C12:J12"/>
    <mergeCell ref="C3:J3"/>
    <mergeCell ref="C4:J4"/>
    <mergeCell ref="F5:G5"/>
    <mergeCell ref="C6:C10"/>
    <mergeCell ref="D6:D8"/>
    <mergeCell ref="F6:G8"/>
    <mergeCell ref="I6:I8"/>
    <mergeCell ref="J6:J10"/>
    <mergeCell ref="D9:F9"/>
    <mergeCell ref="G9:I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L70"/>
  <sheetViews>
    <sheetView zoomScaleNormal="100" workbookViewId="0">
      <selection activeCell="I4" sqref="I4"/>
    </sheetView>
  </sheetViews>
  <sheetFormatPr defaultColWidth="8.85546875" defaultRowHeight="15"/>
  <cols>
    <col min="3" max="3" width="9.140625" style="20"/>
    <col min="4" max="4" width="66.28515625" bestFit="1" customWidth="1"/>
    <col min="5" max="9" width="2.85546875" style="6" customWidth="1"/>
    <col min="10" max="10" width="53.7109375" style="6" bestFit="1" customWidth="1"/>
    <col min="11" max="11" width="6.42578125" style="18" bestFit="1" customWidth="1"/>
    <col min="12" max="12" width="6.28515625" style="42" bestFit="1" customWidth="1"/>
  </cols>
  <sheetData>
    <row r="1" spans="3:12">
      <c r="C1" s="19"/>
    </row>
    <row r="2" spans="3:12">
      <c r="D2" s="76" t="s">
        <v>138</v>
      </c>
      <c r="E2" s="73" t="s">
        <v>2</v>
      </c>
      <c r="F2" s="74"/>
      <c r="G2" s="74"/>
      <c r="H2" s="74"/>
      <c r="I2" s="75"/>
      <c r="J2" s="17"/>
      <c r="K2" s="80" t="s">
        <v>2</v>
      </c>
      <c r="L2" s="82" t="s">
        <v>179</v>
      </c>
    </row>
    <row r="3" spans="3:12">
      <c r="C3" s="19">
        <v>1</v>
      </c>
      <c r="D3" s="77"/>
      <c r="E3" s="1">
        <v>5</v>
      </c>
      <c r="F3" s="2">
        <v>4</v>
      </c>
      <c r="G3" s="2">
        <v>3</v>
      </c>
      <c r="H3" s="2">
        <v>2</v>
      </c>
      <c r="I3" s="3">
        <v>1</v>
      </c>
      <c r="J3" s="3"/>
      <c r="K3" s="81"/>
      <c r="L3" s="82"/>
    </row>
    <row r="4" spans="3:12">
      <c r="C4" s="19"/>
      <c r="D4" s="22" t="s">
        <v>152</v>
      </c>
      <c r="E4" s="38"/>
      <c r="F4" s="38"/>
      <c r="G4" s="38"/>
      <c r="H4" s="38"/>
      <c r="I4" s="38"/>
      <c r="J4" s="11" t="s">
        <v>29</v>
      </c>
      <c r="K4" s="16">
        <f>SUMIFS($E$3:$I$3,E4:I4,"&lt;&gt;")</f>
        <v>0</v>
      </c>
      <c r="L4" s="82">
        <f>AVERAGE(K4:K7)</f>
        <v>0</v>
      </c>
    </row>
    <row r="5" spans="3:12">
      <c r="C5" s="19"/>
      <c r="D5" s="22" t="s">
        <v>140</v>
      </c>
      <c r="E5" s="38"/>
      <c r="F5" s="38"/>
      <c r="G5" s="38"/>
      <c r="H5" s="38"/>
      <c r="I5" s="38"/>
      <c r="J5" s="11" t="s">
        <v>141</v>
      </c>
      <c r="K5" s="33">
        <f t="shared" ref="K5:K7" si="0">SUMIFS($E$3:$I$3,E5:I5,"&lt;&gt;")</f>
        <v>0</v>
      </c>
      <c r="L5" s="82"/>
    </row>
    <row r="6" spans="3:12">
      <c r="C6" s="19"/>
      <c r="D6" s="22" t="s">
        <v>153</v>
      </c>
      <c r="E6" s="38"/>
      <c r="F6" s="38"/>
      <c r="G6" s="38"/>
      <c r="H6" s="38"/>
      <c r="I6" s="38"/>
      <c r="J6" s="11" t="s">
        <v>154</v>
      </c>
      <c r="K6" s="33">
        <f t="shared" si="0"/>
        <v>0</v>
      </c>
      <c r="L6" s="82"/>
    </row>
    <row r="7" spans="3:12">
      <c r="C7" s="19"/>
      <c r="D7" s="22" t="s">
        <v>142</v>
      </c>
      <c r="E7" s="38"/>
      <c r="F7" s="38"/>
      <c r="G7" s="38"/>
      <c r="H7" s="38"/>
      <c r="I7" s="38"/>
      <c r="J7" s="11" t="s">
        <v>143</v>
      </c>
      <c r="K7" s="33">
        <f t="shared" si="0"/>
        <v>0</v>
      </c>
      <c r="L7" s="82"/>
    </row>
    <row r="8" spans="3:12">
      <c r="C8" s="19"/>
    </row>
    <row r="9" spans="3:12">
      <c r="C9" s="19"/>
      <c r="D9" s="76" t="s">
        <v>5</v>
      </c>
      <c r="E9" s="73" t="s">
        <v>2</v>
      </c>
      <c r="F9" s="74"/>
      <c r="G9" s="74"/>
      <c r="H9" s="74"/>
      <c r="I9" s="75"/>
      <c r="J9" s="17"/>
      <c r="K9" s="80" t="s">
        <v>3</v>
      </c>
      <c r="L9" s="82" t="s">
        <v>179</v>
      </c>
    </row>
    <row r="10" spans="3:12">
      <c r="C10" s="19">
        <v>2</v>
      </c>
      <c r="D10" s="77"/>
      <c r="E10" s="1">
        <v>5</v>
      </c>
      <c r="F10" s="2">
        <v>4</v>
      </c>
      <c r="G10" s="2">
        <v>3</v>
      </c>
      <c r="H10" s="2">
        <v>2</v>
      </c>
      <c r="I10" s="3">
        <v>1</v>
      </c>
      <c r="J10" s="3"/>
      <c r="K10" s="81"/>
      <c r="L10" s="82"/>
    </row>
    <row r="11" spans="3:12">
      <c r="C11" s="19"/>
      <c r="D11" s="23" t="s">
        <v>144</v>
      </c>
      <c r="E11" s="39"/>
      <c r="F11" s="40"/>
      <c r="G11" s="40"/>
      <c r="H11" s="40"/>
      <c r="I11" s="40"/>
      <c r="J11" s="21" t="s">
        <v>145</v>
      </c>
      <c r="K11" s="33">
        <f t="shared" ref="K11:K15" si="1">SUMIFS($E$3:$I$3,E11:I11,"&lt;&gt;")</f>
        <v>0</v>
      </c>
      <c r="L11" s="82">
        <f>AVERAGE(K11:K15)</f>
        <v>0</v>
      </c>
    </row>
    <row r="12" spans="3:12">
      <c r="C12" s="19"/>
      <c r="D12" s="23" t="s">
        <v>146</v>
      </c>
      <c r="E12" s="39"/>
      <c r="F12" s="40"/>
      <c r="G12" s="40"/>
      <c r="H12" s="40"/>
      <c r="I12" s="40"/>
      <c r="J12" s="21" t="s">
        <v>147</v>
      </c>
      <c r="K12" s="33">
        <f t="shared" si="1"/>
        <v>0</v>
      </c>
      <c r="L12" s="82"/>
    </row>
    <row r="13" spans="3:12">
      <c r="C13" s="19"/>
      <c r="D13" s="23" t="s">
        <v>148</v>
      </c>
      <c r="E13" s="39"/>
      <c r="F13" s="40"/>
      <c r="G13" s="40"/>
      <c r="H13" s="40"/>
      <c r="I13" s="40"/>
      <c r="J13" s="21" t="s">
        <v>149</v>
      </c>
      <c r="K13" s="33">
        <f t="shared" si="1"/>
        <v>0</v>
      </c>
      <c r="L13" s="82"/>
    </row>
    <row r="14" spans="3:12">
      <c r="C14" s="19"/>
      <c r="D14" s="23" t="s">
        <v>150</v>
      </c>
      <c r="E14" s="39"/>
      <c r="F14" s="40"/>
      <c r="G14" s="40"/>
      <c r="H14" s="40"/>
      <c r="I14" s="40"/>
      <c r="J14" s="21" t="s">
        <v>151</v>
      </c>
      <c r="K14" s="33">
        <f t="shared" si="1"/>
        <v>0</v>
      </c>
      <c r="L14" s="82"/>
    </row>
    <row r="15" spans="3:12">
      <c r="C15" s="19"/>
      <c r="D15" s="23" t="s">
        <v>156</v>
      </c>
      <c r="E15" s="39"/>
      <c r="F15" s="40"/>
      <c r="G15" s="40"/>
      <c r="H15" s="40"/>
      <c r="I15" s="40"/>
      <c r="J15" s="21" t="s">
        <v>155</v>
      </c>
      <c r="K15" s="33">
        <f t="shared" si="1"/>
        <v>0</v>
      </c>
      <c r="L15" s="82"/>
    </row>
    <row r="16" spans="3:12">
      <c r="C16" s="19"/>
    </row>
    <row r="17" spans="3:12">
      <c r="C17" s="19"/>
      <c r="D17" s="78" t="s">
        <v>6</v>
      </c>
      <c r="E17" s="73" t="s">
        <v>2</v>
      </c>
      <c r="F17" s="74"/>
      <c r="G17" s="74"/>
      <c r="H17" s="74"/>
      <c r="I17" s="75"/>
      <c r="J17" s="17"/>
      <c r="K17" s="80" t="s">
        <v>2</v>
      </c>
      <c r="L17" s="82" t="s">
        <v>179</v>
      </c>
    </row>
    <row r="18" spans="3:12">
      <c r="C18" s="19">
        <v>3</v>
      </c>
      <c r="D18" s="79"/>
      <c r="E18" s="1">
        <v>5</v>
      </c>
      <c r="F18" s="2">
        <v>4</v>
      </c>
      <c r="G18" s="2">
        <v>3</v>
      </c>
      <c r="H18" s="2">
        <v>2</v>
      </c>
      <c r="I18" s="3">
        <v>1</v>
      </c>
      <c r="J18" s="3"/>
      <c r="K18" s="81"/>
      <c r="L18" s="82"/>
    </row>
    <row r="19" spans="3:12">
      <c r="C19" s="19"/>
      <c r="D19" s="25" t="s">
        <v>157</v>
      </c>
      <c r="E19" s="40"/>
      <c r="F19" s="40"/>
      <c r="G19" s="40"/>
      <c r="H19" s="40"/>
      <c r="I19" s="40"/>
      <c r="J19" s="30" t="s">
        <v>105</v>
      </c>
      <c r="K19" s="33">
        <f t="shared" ref="K19:K22" si="2">SUMIFS($E$3:$I$3,E19:I19,"&lt;&gt;")</f>
        <v>0</v>
      </c>
      <c r="L19" s="82">
        <f>AVERAGE(K19:K22)</f>
        <v>0</v>
      </c>
    </row>
    <row r="20" spans="3:12">
      <c r="C20" s="19"/>
      <c r="D20" s="25" t="s">
        <v>55</v>
      </c>
      <c r="E20" s="40"/>
      <c r="F20" s="40"/>
      <c r="G20" s="40"/>
      <c r="H20" s="40"/>
      <c r="I20" s="40"/>
      <c r="J20" s="30" t="s">
        <v>106</v>
      </c>
      <c r="K20" s="33">
        <f t="shared" si="2"/>
        <v>0</v>
      </c>
      <c r="L20" s="82"/>
    </row>
    <row r="21" spans="3:12">
      <c r="C21" s="19"/>
      <c r="D21" s="25" t="s">
        <v>57</v>
      </c>
      <c r="E21" s="40"/>
      <c r="F21" s="40"/>
      <c r="G21" s="40"/>
      <c r="H21" s="40"/>
      <c r="I21" s="40"/>
      <c r="J21" s="30" t="s">
        <v>128</v>
      </c>
      <c r="K21" s="33">
        <f t="shared" si="2"/>
        <v>0</v>
      </c>
      <c r="L21" s="82"/>
    </row>
    <row r="22" spans="3:12">
      <c r="C22" s="19"/>
      <c r="D22" s="25" t="s">
        <v>136</v>
      </c>
      <c r="E22" s="40"/>
      <c r="F22" s="40"/>
      <c r="G22" s="40"/>
      <c r="H22" s="40"/>
      <c r="I22" s="40"/>
      <c r="J22" s="30" t="s">
        <v>137</v>
      </c>
      <c r="K22" s="33">
        <f t="shared" si="2"/>
        <v>0</v>
      </c>
      <c r="L22" s="82"/>
    </row>
    <row r="23" spans="3:12">
      <c r="C23" s="19"/>
    </row>
    <row r="24" spans="3:12">
      <c r="C24" s="19"/>
      <c r="D24" s="78" t="s">
        <v>7</v>
      </c>
      <c r="E24" s="73" t="s">
        <v>2</v>
      </c>
      <c r="F24" s="74"/>
      <c r="G24" s="74"/>
      <c r="H24" s="74"/>
      <c r="I24" s="75"/>
      <c r="J24" s="17"/>
      <c r="K24" s="80" t="s">
        <v>2</v>
      </c>
      <c r="L24" s="82" t="s">
        <v>179</v>
      </c>
    </row>
    <row r="25" spans="3:12">
      <c r="C25" s="19">
        <v>4</v>
      </c>
      <c r="D25" s="79"/>
      <c r="E25" s="1">
        <v>5</v>
      </c>
      <c r="F25" s="2">
        <v>4</v>
      </c>
      <c r="G25" s="2">
        <v>3</v>
      </c>
      <c r="H25" s="2">
        <v>2</v>
      </c>
      <c r="I25" s="3">
        <v>1</v>
      </c>
      <c r="J25" s="3"/>
      <c r="K25" s="81"/>
      <c r="L25" s="82"/>
    </row>
    <row r="26" spans="3:12">
      <c r="C26" s="19"/>
      <c r="D26" s="22" t="s">
        <v>30</v>
      </c>
      <c r="E26" s="40"/>
      <c r="F26" s="40"/>
      <c r="G26" s="40"/>
      <c r="H26" s="40"/>
      <c r="I26" s="40"/>
      <c r="J26" s="22" t="s">
        <v>31</v>
      </c>
      <c r="K26" s="33">
        <f t="shared" ref="K26:K30" si="3">SUMIFS($E$3:$I$3,E26:I26,"&lt;&gt;")</f>
        <v>0</v>
      </c>
      <c r="L26" s="82">
        <f>AVERAGE(K26:K30)</f>
        <v>0</v>
      </c>
    </row>
    <row r="27" spans="3:12">
      <c r="C27" s="19"/>
      <c r="D27" s="22" t="s">
        <v>158</v>
      </c>
      <c r="E27" s="40"/>
      <c r="F27" s="40"/>
      <c r="G27" s="40"/>
      <c r="H27" s="40"/>
      <c r="I27" s="40"/>
      <c r="J27" s="22" t="s">
        <v>159</v>
      </c>
      <c r="K27" s="33">
        <f t="shared" si="3"/>
        <v>0</v>
      </c>
      <c r="L27" s="82"/>
    </row>
    <row r="28" spans="3:12">
      <c r="C28" s="19"/>
      <c r="D28" s="22" t="s">
        <v>32</v>
      </c>
      <c r="E28" s="40"/>
      <c r="F28" s="40"/>
      <c r="G28" s="40"/>
      <c r="H28" s="40"/>
      <c r="I28" s="40"/>
      <c r="J28" s="22" t="s">
        <v>33</v>
      </c>
      <c r="K28" s="33">
        <f t="shared" si="3"/>
        <v>0</v>
      </c>
      <c r="L28" s="82"/>
    </row>
    <row r="29" spans="3:12">
      <c r="C29" s="19"/>
      <c r="D29" s="22" t="s">
        <v>160</v>
      </c>
      <c r="E29" s="40"/>
      <c r="F29" s="40"/>
      <c r="G29" s="40"/>
      <c r="H29" s="40"/>
      <c r="I29" s="40"/>
      <c r="J29" s="22" t="s">
        <v>161</v>
      </c>
      <c r="K29" s="33">
        <f t="shared" si="3"/>
        <v>0</v>
      </c>
      <c r="L29" s="82"/>
    </row>
    <row r="30" spans="3:12">
      <c r="C30" s="19"/>
      <c r="D30" s="22" t="s">
        <v>162</v>
      </c>
      <c r="E30" s="40"/>
      <c r="F30" s="40"/>
      <c r="G30" s="40"/>
      <c r="H30" s="40"/>
      <c r="I30" s="40"/>
      <c r="J30" s="22" t="s">
        <v>163</v>
      </c>
      <c r="K30" s="33">
        <f t="shared" si="3"/>
        <v>0</v>
      </c>
      <c r="L30" s="82"/>
    </row>
    <row r="31" spans="3:12">
      <c r="C31" s="19"/>
      <c r="D31" s="24" t="s">
        <v>27</v>
      </c>
    </row>
    <row r="32" spans="3:12">
      <c r="C32" s="19"/>
      <c r="D32" s="76" t="s">
        <v>135</v>
      </c>
      <c r="E32" s="73" t="s">
        <v>2</v>
      </c>
      <c r="F32" s="74"/>
      <c r="G32" s="74"/>
      <c r="H32" s="74"/>
      <c r="I32" s="75"/>
      <c r="J32" s="17"/>
      <c r="K32" s="80" t="s">
        <v>3</v>
      </c>
      <c r="L32" s="82" t="s">
        <v>179</v>
      </c>
    </row>
    <row r="33" spans="3:12">
      <c r="C33" s="19">
        <v>5</v>
      </c>
      <c r="D33" s="77"/>
      <c r="E33" s="1">
        <v>5</v>
      </c>
      <c r="F33" s="2">
        <v>4</v>
      </c>
      <c r="G33" s="2">
        <v>3</v>
      </c>
      <c r="H33" s="2">
        <v>2</v>
      </c>
      <c r="I33" s="3">
        <v>1</v>
      </c>
      <c r="J33" s="3"/>
      <c r="K33" s="81"/>
      <c r="L33" s="82"/>
    </row>
    <row r="34" spans="3:12">
      <c r="C34" s="19"/>
      <c r="D34" s="23" t="s">
        <v>129</v>
      </c>
      <c r="E34" s="39"/>
      <c r="F34" s="40"/>
      <c r="G34" s="40"/>
      <c r="H34" s="40"/>
      <c r="I34" s="40"/>
      <c r="J34" s="10" t="s">
        <v>134</v>
      </c>
      <c r="K34" s="33">
        <f t="shared" ref="K34:K38" si="4">SUMIFS($E$3:$I$3,E34:I34,"&lt;&gt;")</f>
        <v>0</v>
      </c>
      <c r="L34" s="82">
        <f>AVERAGE(K34:K38)</f>
        <v>0</v>
      </c>
    </row>
    <row r="35" spans="3:12">
      <c r="C35" s="19"/>
      <c r="D35" s="23" t="s">
        <v>165</v>
      </c>
      <c r="E35" s="39"/>
      <c r="F35" s="40"/>
      <c r="G35" s="40"/>
      <c r="H35" s="40"/>
      <c r="I35" s="40"/>
      <c r="J35" s="10" t="s">
        <v>166</v>
      </c>
      <c r="K35" s="33">
        <f t="shared" si="4"/>
        <v>0</v>
      </c>
      <c r="L35" s="82"/>
    </row>
    <row r="36" spans="3:12">
      <c r="C36" s="19"/>
      <c r="D36" s="23" t="s">
        <v>164</v>
      </c>
      <c r="E36" s="39"/>
      <c r="F36" s="40"/>
      <c r="G36" s="40"/>
      <c r="H36" s="40"/>
      <c r="I36" s="40"/>
      <c r="J36" s="10" t="s">
        <v>167</v>
      </c>
      <c r="K36" s="33">
        <f t="shared" si="4"/>
        <v>0</v>
      </c>
      <c r="L36" s="82"/>
    </row>
    <row r="37" spans="3:12">
      <c r="C37" s="19"/>
      <c r="D37" s="23" t="s">
        <v>34</v>
      </c>
      <c r="E37" s="39"/>
      <c r="F37" s="40"/>
      <c r="G37" s="40"/>
      <c r="H37" s="40"/>
      <c r="I37" s="40"/>
      <c r="J37" s="10" t="s">
        <v>35</v>
      </c>
      <c r="K37" s="33">
        <f t="shared" si="4"/>
        <v>0</v>
      </c>
      <c r="L37" s="82"/>
    </row>
    <row r="38" spans="3:12">
      <c r="C38" s="19"/>
      <c r="D38" s="23" t="s">
        <v>168</v>
      </c>
      <c r="E38" s="39"/>
      <c r="F38" s="40"/>
      <c r="G38" s="40"/>
      <c r="H38" s="40"/>
      <c r="I38" s="40"/>
      <c r="J38" s="10" t="s">
        <v>169</v>
      </c>
      <c r="K38" s="33">
        <f t="shared" si="4"/>
        <v>0</v>
      </c>
      <c r="L38" s="82"/>
    </row>
    <row r="39" spans="3:12">
      <c r="C39" s="19"/>
    </row>
    <row r="40" spans="3:12">
      <c r="C40" s="19"/>
      <c r="D40" s="76" t="s">
        <v>8</v>
      </c>
      <c r="E40" s="73" t="s">
        <v>2</v>
      </c>
      <c r="F40" s="74"/>
      <c r="G40" s="74"/>
      <c r="H40" s="74"/>
      <c r="I40" s="75"/>
      <c r="J40" s="17"/>
      <c r="K40" s="80" t="s">
        <v>2</v>
      </c>
      <c r="L40" s="82" t="s">
        <v>179</v>
      </c>
    </row>
    <row r="41" spans="3:12">
      <c r="C41" s="19">
        <v>6</v>
      </c>
      <c r="D41" s="77"/>
      <c r="E41" s="1">
        <v>5</v>
      </c>
      <c r="F41" s="2">
        <v>4</v>
      </c>
      <c r="G41" s="2">
        <v>3</v>
      </c>
      <c r="H41" s="2">
        <v>2</v>
      </c>
      <c r="I41" s="3">
        <v>1</v>
      </c>
      <c r="J41" s="3"/>
      <c r="K41" s="81"/>
      <c r="L41" s="82"/>
    </row>
    <row r="42" spans="3:12">
      <c r="C42" s="19"/>
      <c r="D42" s="25" t="s">
        <v>58</v>
      </c>
      <c r="E42" s="40"/>
      <c r="F42" s="40"/>
      <c r="G42" s="40"/>
      <c r="H42" s="40"/>
      <c r="I42" s="40"/>
      <c r="J42" s="30" t="s">
        <v>59</v>
      </c>
      <c r="K42" s="33">
        <f t="shared" ref="K42:K44" si="5">SUMIFS($E$3:$I$3,E42:I42,"&lt;&gt;")</f>
        <v>0</v>
      </c>
      <c r="L42" s="82">
        <f>AVERAGE(K42:K44)</f>
        <v>0</v>
      </c>
    </row>
    <row r="43" spans="3:12">
      <c r="C43" s="19"/>
      <c r="D43" s="25" t="s">
        <v>60</v>
      </c>
      <c r="E43" s="40"/>
      <c r="F43" s="40"/>
      <c r="G43" s="40"/>
      <c r="H43" s="40"/>
      <c r="I43" s="40"/>
      <c r="J43" s="30" t="s">
        <v>61</v>
      </c>
      <c r="K43" s="33">
        <f t="shared" si="5"/>
        <v>0</v>
      </c>
      <c r="L43" s="82"/>
    </row>
    <row r="44" spans="3:12">
      <c r="C44" s="19"/>
      <c r="D44" s="25" t="s">
        <v>62</v>
      </c>
      <c r="E44" s="40"/>
      <c r="F44" s="40"/>
      <c r="G44" s="40"/>
      <c r="H44" s="40"/>
      <c r="I44" s="40"/>
      <c r="J44" s="30" t="s">
        <v>56</v>
      </c>
      <c r="K44" s="33">
        <f t="shared" si="5"/>
        <v>0</v>
      </c>
      <c r="L44" s="82"/>
    </row>
    <row r="45" spans="3:12">
      <c r="C45" s="19"/>
      <c r="J45" s="31"/>
    </row>
    <row r="46" spans="3:12">
      <c r="C46" s="19"/>
      <c r="D46" s="78" t="s">
        <v>36</v>
      </c>
      <c r="E46" s="73" t="s">
        <v>2</v>
      </c>
      <c r="F46" s="74"/>
      <c r="G46" s="74"/>
      <c r="H46" s="74"/>
      <c r="I46" s="75"/>
      <c r="J46" s="17"/>
      <c r="K46" s="80" t="s">
        <v>2</v>
      </c>
      <c r="L46" s="82" t="s">
        <v>179</v>
      </c>
    </row>
    <row r="47" spans="3:12">
      <c r="C47" s="19">
        <v>7</v>
      </c>
      <c r="D47" s="79"/>
      <c r="E47" s="1">
        <v>5</v>
      </c>
      <c r="F47" s="2">
        <v>4</v>
      </c>
      <c r="G47" s="2">
        <v>3</v>
      </c>
      <c r="H47" s="2">
        <v>2</v>
      </c>
      <c r="I47" s="3">
        <v>1</v>
      </c>
      <c r="J47" s="3"/>
      <c r="K47" s="81"/>
      <c r="L47" s="82"/>
    </row>
    <row r="48" spans="3:12">
      <c r="C48" s="19"/>
      <c r="D48" s="25" t="s">
        <v>130</v>
      </c>
      <c r="E48" s="40"/>
      <c r="F48" s="40"/>
      <c r="G48" s="40"/>
      <c r="H48" s="40"/>
      <c r="I48" s="40"/>
      <c r="J48" s="25" t="s">
        <v>37</v>
      </c>
      <c r="K48" s="33">
        <f t="shared" ref="K48:K51" si="6">SUMIFS($E$3:$I$3,E48:I48,"&lt;&gt;")</f>
        <v>0</v>
      </c>
      <c r="L48" s="82">
        <f>AVERAGE(K48:K51)</f>
        <v>0</v>
      </c>
    </row>
    <row r="49" spans="3:12">
      <c r="C49" s="19"/>
      <c r="D49" s="25" t="s">
        <v>38</v>
      </c>
      <c r="E49" s="40"/>
      <c r="F49" s="40"/>
      <c r="G49" s="40"/>
      <c r="H49" s="40"/>
      <c r="I49" s="40"/>
      <c r="J49" s="25" t="s">
        <v>43</v>
      </c>
      <c r="K49" s="33">
        <f t="shared" si="6"/>
        <v>0</v>
      </c>
      <c r="L49" s="82"/>
    </row>
    <row r="50" spans="3:12">
      <c r="C50" s="19"/>
      <c r="D50" s="25" t="s">
        <v>39</v>
      </c>
      <c r="E50" s="40"/>
      <c r="F50" s="40"/>
      <c r="G50" s="40"/>
      <c r="H50" s="40"/>
      <c r="I50" s="40"/>
      <c r="J50" s="25" t="s">
        <v>40</v>
      </c>
      <c r="K50" s="33">
        <f t="shared" si="6"/>
        <v>0</v>
      </c>
      <c r="L50" s="82"/>
    </row>
    <row r="51" spans="3:12">
      <c r="C51" s="19"/>
      <c r="D51" s="25" t="s">
        <v>41</v>
      </c>
      <c r="E51" s="40"/>
      <c r="F51" s="40"/>
      <c r="G51" s="40"/>
      <c r="H51" s="40"/>
      <c r="I51" s="40"/>
      <c r="J51" s="25" t="s">
        <v>42</v>
      </c>
      <c r="K51" s="33">
        <f t="shared" si="6"/>
        <v>0</v>
      </c>
      <c r="L51" s="82"/>
    </row>
    <row r="52" spans="3:12">
      <c r="C52" s="19"/>
    </row>
    <row r="53" spans="3:12">
      <c r="C53" s="19"/>
      <c r="D53" s="76" t="s">
        <v>26</v>
      </c>
      <c r="E53" s="73" t="s">
        <v>2</v>
      </c>
      <c r="F53" s="74"/>
      <c r="G53" s="74"/>
      <c r="H53" s="74"/>
      <c r="I53" s="75"/>
      <c r="J53" s="17"/>
      <c r="K53" s="80" t="s">
        <v>2</v>
      </c>
      <c r="L53" s="82" t="s">
        <v>179</v>
      </c>
    </row>
    <row r="54" spans="3:12">
      <c r="C54" s="19">
        <v>8</v>
      </c>
      <c r="D54" s="77"/>
      <c r="E54" s="1">
        <v>5</v>
      </c>
      <c r="F54" s="2">
        <v>4</v>
      </c>
      <c r="G54" s="2">
        <v>3</v>
      </c>
      <c r="H54" s="2">
        <v>2</v>
      </c>
      <c r="I54" s="3">
        <v>1</v>
      </c>
      <c r="J54" s="3"/>
      <c r="K54" s="81"/>
      <c r="L54" s="82"/>
    </row>
    <row r="55" spans="3:12">
      <c r="C55" s="19"/>
      <c r="D55" s="25" t="s">
        <v>44</v>
      </c>
      <c r="E55" s="40"/>
      <c r="F55" s="40"/>
      <c r="G55" s="40"/>
      <c r="H55" s="40"/>
      <c r="I55" s="40"/>
      <c r="J55" s="25" t="s">
        <v>45</v>
      </c>
      <c r="K55" s="33">
        <f t="shared" ref="K55:K57" si="7">SUMIFS($E$3:$I$3,E55:I55,"&lt;&gt;")</f>
        <v>0</v>
      </c>
      <c r="L55" s="82">
        <f>AVERAGE(K55:K57)</f>
        <v>0</v>
      </c>
    </row>
    <row r="56" spans="3:12">
      <c r="C56" s="19"/>
      <c r="D56" s="25" t="s">
        <v>170</v>
      </c>
      <c r="E56" s="40"/>
      <c r="F56" s="40"/>
      <c r="G56" s="40"/>
      <c r="H56" s="40"/>
      <c r="I56" s="40"/>
      <c r="J56" s="25" t="s">
        <v>171</v>
      </c>
      <c r="K56" s="33">
        <f t="shared" si="7"/>
        <v>0</v>
      </c>
      <c r="L56" s="82"/>
    </row>
    <row r="57" spans="3:12">
      <c r="C57" s="19"/>
      <c r="D57" s="5" t="s">
        <v>47</v>
      </c>
      <c r="E57" s="40"/>
      <c r="F57" s="40"/>
      <c r="G57" s="40"/>
      <c r="H57" s="40"/>
      <c r="I57" s="40"/>
      <c r="J57" s="25" t="s">
        <v>46</v>
      </c>
      <c r="K57" s="33">
        <f t="shared" si="7"/>
        <v>0</v>
      </c>
      <c r="L57" s="82"/>
    </row>
    <row r="58" spans="3:12">
      <c r="C58" s="19"/>
    </row>
    <row r="59" spans="3:12">
      <c r="C59" s="19">
        <v>9</v>
      </c>
      <c r="D59" s="78" t="s">
        <v>9</v>
      </c>
      <c r="E59" s="73" t="s">
        <v>2</v>
      </c>
      <c r="F59" s="74"/>
      <c r="G59" s="74"/>
      <c r="H59" s="74"/>
      <c r="I59" s="75"/>
      <c r="J59" s="17"/>
      <c r="K59" s="80" t="s">
        <v>2</v>
      </c>
      <c r="L59" s="82" t="s">
        <v>179</v>
      </c>
    </row>
    <row r="60" spans="3:12">
      <c r="C60" s="19"/>
      <c r="D60" s="79"/>
      <c r="E60" s="1">
        <v>5</v>
      </c>
      <c r="F60" s="2">
        <v>4</v>
      </c>
      <c r="G60" s="2">
        <v>3</v>
      </c>
      <c r="H60" s="2">
        <v>2</v>
      </c>
      <c r="I60" s="3">
        <v>1</v>
      </c>
      <c r="J60" s="3"/>
      <c r="K60" s="81"/>
      <c r="L60" s="82"/>
    </row>
    <row r="61" spans="3:12">
      <c r="C61" s="19"/>
      <c r="D61" s="25" t="s">
        <v>48</v>
      </c>
      <c r="E61" s="40"/>
      <c r="F61" s="40"/>
      <c r="G61" s="40"/>
      <c r="H61" s="40"/>
      <c r="I61" s="40"/>
      <c r="J61" s="25" t="s">
        <v>49</v>
      </c>
      <c r="K61" s="33">
        <f t="shared" ref="K61:K64" si="8">SUMIFS($E$3:$I$3,E61:I61,"&lt;&gt;")</f>
        <v>0</v>
      </c>
      <c r="L61" s="82">
        <f>AVERAGE(K61:K64)</f>
        <v>0</v>
      </c>
    </row>
    <row r="62" spans="3:12">
      <c r="C62" s="19"/>
      <c r="D62" s="25" t="s">
        <v>50</v>
      </c>
      <c r="E62" s="40"/>
      <c r="F62" s="40"/>
      <c r="G62" s="40"/>
      <c r="H62" s="40"/>
      <c r="I62" s="40"/>
      <c r="J62" s="25" t="s">
        <v>51</v>
      </c>
      <c r="K62" s="33">
        <f t="shared" si="8"/>
        <v>0</v>
      </c>
      <c r="L62" s="82"/>
    </row>
    <row r="63" spans="3:12">
      <c r="C63" s="19"/>
      <c r="D63" s="25" t="s">
        <v>53</v>
      </c>
      <c r="E63" s="40"/>
      <c r="F63" s="40"/>
      <c r="G63" s="40"/>
      <c r="H63" s="40"/>
      <c r="I63" s="40"/>
      <c r="J63" s="25" t="s">
        <v>52</v>
      </c>
      <c r="K63" s="33">
        <f t="shared" si="8"/>
        <v>0</v>
      </c>
      <c r="L63" s="82"/>
    </row>
    <row r="64" spans="3:12">
      <c r="C64" s="19"/>
      <c r="D64" s="25" t="s">
        <v>172</v>
      </c>
      <c r="E64" s="40"/>
      <c r="F64" s="40"/>
      <c r="G64" s="40"/>
      <c r="H64" s="40"/>
      <c r="I64" s="40"/>
      <c r="J64" s="25" t="s">
        <v>54</v>
      </c>
      <c r="K64" s="33">
        <f t="shared" si="8"/>
        <v>0</v>
      </c>
      <c r="L64" s="82"/>
    </row>
    <row r="66" spans="4:11">
      <c r="D66" s="78" t="s">
        <v>108</v>
      </c>
      <c r="E66" s="73" t="s">
        <v>2</v>
      </c>
      <c r="F66" s="74"/>
      <c r="G66" s="74"/>
      <c r="H66" s="74"/>
      <c r="I66" s="75"/>
    </row>
    <row r="67" spans="4:11">
      <c r="D67" s="79"/>
      <c r="E67" s="1">
        <v>5</v>
      </c>
      <c r="F67" s="2">
        <v>4</v>
      </c>
      <c r="G67" s="2">
        <v>3</v>
      </c>
      <c r="H67" s="2">
        <v>2</v>
      </c>
      <c r="I67" s="3">
        <v>1</v>
      </c>
      <c r="K67" s="44">
        <f>IFERROR(SUMPRODUCT(E67:I67,E68:I68)/SUM(E68:I68),0)</f>
        <v>0</v>
      </c>
    </row>
    <row r="68" spans="4:11">
      <c r="D68" s="25" t="s">
        <v>175</v>
      </c>
      <c r="E68" s="34">
        <f>COUNTA(E61:E64,E55:E57,E48:E51,E42:E44,E34:E38,E26:E30,E19:E22,E11:E15,E4:E7)</f>
        <v>0</v>
      </c>
      <c r="F68" s="34">
        <f t="shared" ref="F68:I68" si="9">COUNTA(F61:F64,F55:F57,F48:F51,F42:F44,F34:F38,F26:F30,F19:F22,F11:F15,F4:F7)</f>
        <v>0</v>
      </c>
      <c r="G68" s="34">
        <f t="shared" si="9"/>
        <v>0</v>
      </c>
      <c r="H68" s="34">
        <f t="shared" si="9"/>
        <v>0</v>
      </c>
      <c r="I68" s="34">
        <f t="shared" si="9"/>
        <v>0</v>
      </c>
    </row>
    <row r="70" spans="4:11">
      <c r="D70" s="5" t="s">
        <v>176</v>
      </c>
      <c r="E70" s="72">
        <f>IFERROR(SUMPRODUCT(E67:I67,E68:I68)/SUM(E68:I68),0)</f>
        <v>0</v>
      </c>
      <c r="F70" s="72"/>
      <c r="G70" s="72"/>
      <c r="H70" s="72"/>
      <c r="I70" s="72"/>
    </row>
  </sheetData>
  <sheetProtection sheet="1" objects="1" scenarios="1"/>
  <mergeCells count="48">
    <mergeCell ref="L61:L64"/>
    <mergeCell ref="E53:I53"/>
    <mergeCell ref="K53:K54"/>
    <mergeCell ref="L53:L54"/>
    <mergeCell ref="K46:K47"/>
    <mergeCell ref="L46:L47"/>
    <mergeCell ref="K59:K60"/>
    <mergeCell ref="L48:L51"/>
    <mergeCell ref="L42:L44"/>
    <mergeCell ref="L55:L57"/>
    <mergeCell ref="L59:L60"/>
    <mergeCell ref="K24:K25"/>
    <mergeCell ref="L24:L25"/>
    <mergeCell ref="K40:K41"/>
    <mergeCell ref="L40:L41"/>
    <mergeCell ref="L34:L38"/>
    <mergeCell ref="E32:I32"/>
    <mergeCell ref="K32:K33"/>
    <mergeCell ref="L32:L33"/>
    <mergeCell ref="K2:K3"/>
    <mergeCell ref="L2:L3"/>
    <mergeCell ref="L4:L7"/>
    <mergeCell ref="D66:D67"/>
    <mergeCell ref="E66:I66"/>
    <mergeCell ref="D17:D18"/>
    <mergeCell ref="E17:I17"/>
    <mergeCell ref="K17:K18"/>
    <mergeCell ref="L17:L18"/>
    <mergeCell ref="K9:K10"/>
    <mergeCell ref="L9:L10"/>
    <mergeCell ref="L11:L15"/>
    <mergeCell ref="L26:L30"/>
    <mergeCell ref="L19:L22"/>
    <mergeCell ref="D24:D25"/>
    <mergeCell ref="E24:I24"/>
    <mergeCell ref="E70:I70"/>
    <mergeCell ref="E2:I2"/>
    <mergeCell ref="D9:D10"/>
    <mergeCell ref="E9:I9"/>
    <mergeCell ref="D2:D3"/>
    <mergeCell ref="D53:D54"/>
    <mergeCell ref="D40:D41"/>
    <mergeCell ref="D59:D60"/>
    <mergeCell ref="E59:I59"/>
    <mergeCell ref="D32:D33"/>
    <mergeCell ref="D46:D47"/>
    <mergeCell ref="E46:I46"/>
    <mergeCell ref="E40:I40"/>
  </mergeCells>
  <conditionalFormatting sqref="E3:I3">
    <cfRule type="colorScale" priority="38">
      <colorScale>
        <cfvo type="min"/>
        <cfvo type="max"/>
        <color rgb="FFFCFCFF"/>
        <color rgb="FF63BE7B"/>
      </colorScale>
    </cfRule>
  </conditionalFormatting>
  <conditionalFormatting sqref="E10:I10">
    <cfRule type="colorScale" priority="36">
      <colorScale>
        <cfvo type="min"/>
        <cfvo type="max"/>
        <color rgb="FFFCFCFF"/>
        <color rgb="FF63BE7B"/>
      </colorScale>
    </cfRule>
  </conditionalFormatting>
  <conditionalFormatting sqref="E25:I25">
    <cfRule type="colorScale" priority="34">
      <colorScale>
        <cfvo type="min"/>
        <cfvo type="max"/>
        <color rgb="FFFCFCFF"/>
        <color rgb="FF63BE7B"/>
      </colorScale>
    </cfRule>
  </conditionalFormatting>
  <conditionalFormatting sqref="E18:I18">
    <cfRule type="colorScale" priority="32">
      <colorScale>
        <cfvo type="min"/>
        <cfvo type="max"/>
        <color rgb="FFFCFCFF"/>
        <color rgb="FF63BE7B"/>
      </colorScale>
    </cfRule>
  </conditionalFormatting>
  <conditionalFormatting sqref="E33:I33">
    <cfRule type="colorScale" priority="30">
      <colorScale>
        <cfvo type="min"/>
        <cfvo type="max"/>
        <color rgb="FFFCFCFF"/>
        <color rgb="FF63BE7B"/>
      </colorScale>
    </cfRule>
  </conditionalFormatting>
  <conditionalFormatting sqref="E41:I41">
    <cfRule type="colorScale" priority="28">
      <colorScale>
        <cfvo type="min"/>
        <cfvo type="max"/>
        <color rgb="FFFCFCFF"/>
        <color rgb="FF63BE7B"/>
      </colorScale>
    </cfRule>
  </conditionalFormatting>
  <conditionalFormatting sqref="E47:I47">
    <cfRule type="colorScale" priority="26">
      <colorScale>
        <cfvo type="min"/>
        <cfvo type="max"/>
        <color rgb="FFFCFCFF"/>
        <color rgb="FF63BE7B"/>
      </colorScale>
    </cfRule>
  </conditionalFormatting>
  <conditionalFormatting sqref="E54:I54">
    <cfRule type="colorScale" priority="24">
      <colorScale>
        <cfvo type="min"/>
        <cfvo type="max"/>
        <color rgb="FFFCFCFF"/>
        <color rgb="FF63BE7B"/>
      </colorScale>
    </cfRule>
  </conditionalFormatting>
  <conditionalFormatting sqref="E60:I60">
    <cfRule type="colorScale" priority="22">
      <colorScale>
        <cfvo type="min"/>
        <cfvo type="max"/>
        <color rgb="FFFCFCFF"/>
        <color rgb="FF63BE7B"/>
      </colorScale>
    </cfRule>
  </conditionalFormatting>
  <conditionalFormatting sqref="K4:K7 K11:K15 K19:K22 K26:K30 K34:K38 K42:K44 K48:K51 K55:K57 K61:K64">
    <cfRule type="expression" dxfId="25" priority="20">
      <formula>COUNTA(E4:I4)&lt;&gt;1</formula>
    </cfRule>
  </conditionalFormatting>
  <conditionalFormatting sqref="J3">
    <cfRule type="colorScale" priority="78">
      <colorScale>
        <cfvo type="min"/>
        <cfvo type="max"/>
        <color rgb="FFFCFCFF"/>
        <color rgb="FFF8696B"/>
      </colorScale>
    </cfRule>
  </conditionalFormatting>
  <conditionalFormatting sqref="J10">
    <cfRule type="colorScale" priority="79">
      <colorScale>
        <cfvo type="min"/>
        <cfvo type="max"/>
        <color rgb="FFFCFCFF"/>
        <color rgb="FFF8696B"/>
      </colorScale>
    </cfRule>
  </conditionalFormatting>
  <conditionalFormatting sqref="J25">
    <cfRule type="colorScale" priority="80">
      <colorScale>
        <cfvo type="min"/>
        <cfvo type="max"/>
        <color rgb="FFFCFCFF"/>
        <color rgb="FFF8696B"/>
      </colorScale>
    </cfRule>
  </conditionalFormatting>
  <conditionalFormatting sqref="J18">
    <cfRule type="colorScale" priority="81">
      <colorScale>
        <cfvo type="min"/>
        <cfvo type="max"/>
        <color rgb="FFFCFCFF"/>
        <color rgb="FFF8696B"/>
      </colorScale>
    </cfRule>
  </conditionalFormatting>
  <conditionalFormatting sqref="J33">
    <cfRule type="colorScale" priority="82">
      <colorScale>
        <cfvo type="min"/>
        <cfvo type="max"/>
        <color rgb="FFFCFCFF"/>
        <color rgb="FFF8696B"/>
      </colorScale>
    </cfRule>
  </conditionalFormatting>
  <conditionalFormatting sqref="J41">
    <cfRule type="colorScale" priority="83">
      <colorScale>
        <cfvo type="min"/>
        <cfvo type="max"/>
        <color rgb="FFFCFCFF"/>
        <color rgb="FFF8696B"/>
      </colorScale>
    </cfRule>
  </conditionalFormatting>
  <conditionalFormatting sqref="J47">
    <cfRule type="colorScale" priority="84">
      <colorScale>
        <cfvo type="min"/>
        <cfvo type="max"/>
        <color rgb="FFFCFCFF"/>
        <color rgb="FFF8696B"/>
      </colorScale>
    </cfRule>
  </conditionalFormatting>
  <conditionalFormatting sqref="J54">
    <cfRule type="colorScale" priority="85">
      <colorScale>
        <cfvo type="min"/>
        <cfvo type="max"/>
        <color rgb="FFFCFCFF"/>
        <color rgb="FFF8696B"/>
      </colorScale>
    </cfRule>
  </conditionalFormatting>
  <conditionalFormatting sqref="J60">
    <cfRule type="colorScale" priority="86">
      <colorScale>
        <cfvo type="min"/>
        <cfvo type="max"/>
        <color rgb="FFFCFCFF"/>
        <color rgb="FFF8696B"/>
      </colorScale>
    </cfRule>
  </conditionalFormatting>
  <conditionalFormatting sqref="K26:K30">
    <cfRule type="expression" dxfId="24" priority="7">
      <formula>COUNTA(E26:I26)&lt;&gt;1</formula>
    </cfRule>
  </conditionalFormatting>
  <conditionalFormatting sqref="K42:K44">
    <cfRule type="expression" dxfId="23" priority="5">
      <formula>COUNTA(E42:I42)&lt;&gt;1</formula>
    </cfRule>
  </conditionalFormatting>
  <conditionalFormatting sqref="K48:K51">
    <cfRule type="expression" dxfId="22" priority="4">
      <formula>COUNTA(E48:I48)&lt;&gt;1</formula>
    </cfRule>
  </conditionalFormatting>
  <conditionalFormatting sqref="K55:K57">
    <cfRule type="expression" dxfId="21" priority="3">
      <formula>COUNTA(E55:I55)&lt;&gt;1</formula>
    </cfRule>
  </conditionalFormatting>
  <conditionalFormatting sqref="K61:K64">
    <cfRule type="expression" dxfId="20" priority="2">
      <formula>COUNTA(E61:I61)&lt;&gt;1</formula>
    </cfRule>
  </conditionalFormatting>
  <conditionalFormatting sqref="E67:I67">
    <cfRule type="colorScale" priority="1">
      <colorScale>
        <cfvo type="min"/>
        <cfvo type="max"/>
        <color rgb="FFFCFCFF"/>
        <color rgb="FF63BE7B"/>
      </colorScale>
    </cfRule>
  </conditionalFormatting>
  <pageMargins left="0.70866141732283472" right="0.70866141732283472" top="0.74803149606299213" bottom="0.74803149606299213" header="0.31496062992125984" footer="0.31496062992125984"/>
  <pageSetup paperSize="9" scale="50" orientation="landscape"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O25"/>
  <sheetViews>
    <sheetView showGridLines="0" zoomScaleNormal="100" workbookViewId="0">
      <selection activeCell="E13" sqref="E13"/>
    </sheetView>
  </sheetViews>
  <sheetFormatPr defaultColWidth="8.85546875" defaultRowHeight="15"/>
  <cols>
    <col min="4" max="4" width="72.42578125" customWidth="1"/>
    <col min="5" max="5" width="9.140625" customWidth="1"/>
    <col min="6" max="6" width="21.42578125" customWidth="1"/>
    <col min="7" max="8" width="20.85546875" customWidth="1"/>
    <col min="9" max="10" width="10.85546875" customWidth="1"/>
    <col min="11" max="12" width="20.85546875" customWidth="1"/>
    <col min="13" max="14" width="15.85546875" customWidth="1"/>
    <col min="15" max="15" width="10.85546875" style="41" customWidth="1"/>
  </cols>
  <sheetData>
    <row r="1" spans="4:15" ht="21">
      <c r="D1" s="83" t="s">
        <v>28</v>
      </c>
      <c r="E1" s="83"/>
    </row>
    <row r="2" spans="4:15">
      <c r="E2" s="4" t="s">
        <v>2</v>
      </c>
      <c r="N2" s="35"/>
      <c r="O2" s="45"/>
    </row>
    <row r="3" spans="4:15" ht="38.25" customHeight="1">
      <c r="D3" s="32" t="s">
        <v>139</v>
      </c>
      <c r="E3" s="43">
        <f>'Model Survey'!L4</f>
        <v>0</v>
      </c>
      <c r="F3" s="27"/>
      <c r="G3" s="85" t="str">
        <f>"Overall ranking: "&amp;TEXT(E13,"0.0")</f>
        <v>Overall ranking: 0.0</v>
      </c>
      <c r="H3" s="86"/>
      <c r="I3" s="86"/>
      <c r="J3" s="86"/>
      <c r="K3" s="86"/>
      <c r="L3" s="87"/>
      <c r="N3" s="35" t="s">
        <v>6</v>
      </c>
      <c r="O3" s="45">
        <f>IF(E5=0,-1,(E5-_xlfn.MINIFS($E$3:$E$11,$E$3:$E$11,"&gt;0"))/(MAX($E$3:$E$11)-_xlfn.MINIFS($E$3:$E$11,$E$3:$E$11,"&gt;0")))</f>
        <v>-1</v>
      </c>
    </row>
    <row r="4" spans="4:15" ht="38.25" customHeight="1">
      <c r="D4" s="32" t="s">
        <v>109</v>
      </c>
      <c r="E4" s="43">
        <f>'Model Survey'!L11</f>
        <v>0</v>
      </c>
      <c r="F4" s="27"/>
      <c r="G4" s="84" t="str">
        <f>"Partners: "&amp;TEXT(E10,"0.0")</f>
        <v>Partners: 0.0</v>
      </c>
      <c r="H4" s="84" t="str">
        <f>"Activities: "&amp;TEXT(E9,"0.0")&amp;""</f>
        <v>Activities: 0.0</v>
      </c>
      <c r="I4" s="84" t="str">
        <f>"Value proposition: "&amp;TEXT(E5,"0.0")</f>
        <v>Value proposition: 0.0</v>
      </c>
      <c r="J4" s="84" t="e">
        <f>"Activities: "&amp;TEXT(#REF!,"0%")&amp;CHAR(10)&amp;"(Survey "&amp;TEXT(#REF!,"0%")&amp;", VB "&amp;TEXT(#REF!,"0%")&amp;")"</f>
        <v>#REF!</v>
      </c>
      <c r="K4" s="84" t="str">
        <f>"Relationships: "&amp;TEXT(E6,"0.0")</f>
        <v>Relationships: 0.0</v>
      </c>
      <c r="L4" s="84" t="str">
        <f>"Customers: "&amp;TEXT(E3,"0.0")</f>
        <v>Customers: 0.0</v>
      </c>
      <c r="N4" s="35" t="s">
        <v>178</v>
      </c>
      <c r="O4" s="45">
        <f>IF(E3=0,-1,(E3-_xlfn.MINIFS($E$3:$E$11,$E$3:$E$11,"&gt;0"))/(MAX($E$3:$E$11)-_xlfn.MINIFS($E$3:$E$11,$E$3:$E$11,"&gt;0")))</f>
        <v>-1</v>
      </c>
    </row>
    <row r="5" spans="4:15" ht="38.25" customHeight="1">
      <c r="D5" s="32" t="s">
        <v>110</v>
      </c>
      <c r="E5" s="43">
        <f>'Model Survey'!L19</f>
        <v>0</v>
      </c>
      <c r="F5" s="28"/>
      <c r="G5" s="84"/>
      <c r="H5" s="84"/>
      <c r="I5" s="84"/>
      <c r="J5" s="84"/>
      <c r="K5" s="84"/>
      <c r="L5" s="84"/>
      <c r="N5" s="35" t="s">
        <v>174</v>
      </c>
      <c r="O5" s="45">
        <f>IF(E6=0,-1,(E6-_xlfn.MINIFS($E$3:$E$11,$E$3:$E$11,"&gt;0"))/(MAX($E$3:$E$11)-_xlfn.MINIFS($E$3:$E$11,$E$3:$E$11,"&gt;0")))</f>
        <v>-1</v>
      </c>
    </row>
    <row r="6" spans="4:15" ht="38.25" customHeight="1">
      <c r="D6" s="32" t="s">
        <v>111</v>
      </c>
      <c r="E6" s="43">
        <f>'Model Survey'!L26</f>
        <v>0</v>
      </c>
      <c r="F6" s="27"/>
      <c r="G6" s="84"/>
      <c r="H6" s="84" t="str">
        <f>"Resources: "&amp;TEXT(E8,"0.0")</f>
        <v>Resources: 0.0</v>
      </c>
      <c r="I6" s="84" t="e">
        <f>"Activities: "&amp;TEXT(#REF!,"0%")&amp;CHAR(10)&amp;"(Survey "&amp;TEXT(#REF!,"0%")&amp;", VB "&amp;TEXT(#REF!,"0%")&amp;")"</f>
        <v>#REF!</v>
      </c>
      <c r="J6" s="84" t="e">
        <f>"Activities: "&amp;TEXT(#REF!,"0%")&amp;CHAR(10)&amp;"(Survey "&amp;TEXT(#REF!,"0%")&amp;", VB "&amp;TEXT(#REF!,"0%")&amp;")"</f>
        <v>#REF!</v>
      </c>
      <c r="K6" s="84" t="str">
        <f>"Channels: "&amp;TEXT(E4,"0.0")</f>
        <v>Channels: 0.0</v>
      </c>
      <c r="L6" s="84"/>
      <c r="N6" s="35" t="s">
        <v>5</v>
      </c>
      <c r="O6" s="45">
        <f>IF(E4=0,-1,(E4-_xlfn.MINIFS($E$3:$E$11,$E$3:$E$11,"&gt;0"))/(MAX($E$3:$E$11)-_xlfn.MINIFS($E$3:$E$11,$E$3:$E$11,"&gt;0")))</f>
        <v>-1</v>
      </c>
    </row>
    <row r="7" spans="4:15" ht="38.25" customHeight="1">
      <c r="D7" s="32" t="s">
        <v>112</v>
      </c>
      <c r="E7" s="43">
        <f>'Model Survey'!L34</f>
        <v>0</v>
      </c>
      <c r="F7" s="29"/>
      <c r="G7" s="84"/>
      <c r="H7" s="84"/>
      <c r="I7" s="84"/>
      <c r="J7" s="84"/>
      <c r="K7" s="84"/>
      <c r="L7" s="84"/>
      <c r="N7" s="35" t="s">
        <v>173</v>
      </c>
      <c r="O7" s="45">
        <f>IF(E7=0,-1,(E7-_xlfn.MINIFS($E$3:$E$11,$E$3:$E$11,"&gt;0"))/(MAX($E$3:$E$11)-_xlfn.MINIFS($E$3:$E$11,$E$3:$E$11,"&gt;0")))</f>
        <v>-1</v>
      </c>
    </row>
    <row r="8" spans="4:15" ht="38.25" customHeight="1">
      <c r="D8" s="32" t="s">
        <v>113</v>
      </c>
      <c r="E8" s="43">
        <f>'Model Survey'!L42</f>
        <v>0</v>
      </c>
      <c r="F8" s="29"/>
      <c r="G8" s="84" t="str">
        <f>"Costs: "&amp;TEXT(E11,"0.0")</f>
        <v>Costs: 0.0</v>
      </c>
      <c r="H8" s="84"/>
      <c r="I8" s="84"/>
      <c r="J8" s="84" t="str">
        <f>"Revenue: "&amp;TEXT(E7,"0.0")</f>
        <v>Revenue: 0.0</v>
      </c>
      <c r="K8" s="84"/>
      <c r="L8" s="84"/>
      <c r="N8" s="35" t="s">
        <v>107</v>
      </c>
      <c r="O8" s="45">
        <f>IF(E9=0,-1,(E9-_xlfn.MINIFS($E$3:$E$11,$E$3:$E$11,"&gt;0"))/(MAX($E$3:$E$11)-_xlfn.MINIFS($E$3:$E$11,$E$3:$E$11,"&gt;0")))</f>
        <v>-1</v>
      </c>
    </row>
    <row r="9" spans="4:15" ht="38.25" customHeight="1">
      <c r="D9" s="32" t="s">
        <v>114</v>
      </c>
      <c r="E9" s="43">
        <f>'Model Survey'!L48</f>
        <v>0</v>
      </c>
      <c r="F9" s="29"/>
      <c r="N9" s="35" t="s">
        <v>8</v>
      </c>
      <c r="O9" s="45">
        <f>IF(E8=0,-1,(E8-_xlfn.MINIFS($E$3:$E$11,$E$3:$E$11,"&gt;0"))/(MAX($E$3:$E$11)-_xlfn.MINIFS($E$3:$E$11,$E$3:$E$11,"&gt;0")))</f>
        <v>-1</v>
      </c>
    </row>
    <row r="10" spans="4:15" ht="38.25" customHeight="1">
      <c r="D10" s="32" t="s">
        <v>115</v>
      </c>
      <c r="E10" s="43">
        <f>'Model Survey'!L55</f>
        <v>0</v>
      </c>
      <c r="F10" s="29"/>
      <c r="N10" s="35" t="s">
        <v>26</v>
      </c>
      <c r="O10" s="45">
        <f>IF(E10=0,-1,(E10-_xlfn.MINIFS($E$3:$E$11,$E$3:$E$11,"&gt;0"))/(MAX($E$3:$E$11)-_xlfn.MINIFS($E$3:$E$11,$E$3:$E$11,"&gt;0")))</f>
        <v>-1</v>
      </c>
    </row>
    <row r="11" spans="4:15" ht="38.25" customHeight="1">
      <c r="D11" s="32" t="s">
        <v>116</v>
      </c>
      <c r="E11" s="43">
        <f>'Model Survey'!L61</f>
        <v>0</v>
      </c>
      <c r="F11" s="29"/>
      <c r="N11" s="35" t="s">
        <v>9</v>
      </c>
      <c r="O11" s="45">
        <f>IF(E11=0,-1,(E11-_xlfn.MINIFS($E$3:$E$11,$E$3:$E$11,"&gt;0"))/(MAX($E$3:$E$11)-_xlfn.MINIFS($E$3:$E$11,$E$3:$E$11,"&gt;0")))</f>
        <v>-1</v>
      </c>
    </row>
    <row r="12" spans="4:15">
      <c r="N12" s="35" t="s">
        <v>177</v>
      </c>
      <c r="O12" s="45">
        <f>IF(E13=0,-1,(E13-_xlfn.MINIFS($E$3:$E$11,$E$3:$E$11,"&gt;0"))/(MAX($E$3:$E$11)-_xlfn.MINIFS($E$3:$E$11,$E$3:$E$11,"&gt;0")))</f>
        <v>-1</v>
      </c>
    </row>
    <row r="13" spans="4:15" ht="18.75">
      <c r="D13" s="32" t="s">
        <v>180</v>
      </c>
      <c r="E13" s="43">
        <f>'Model Survey'!K67</f>
        <v>0</v>
      </c>
    </row>
    <row r="16" spans="4:15" ht="15" customHeight="1">
      <c r="G16" s="36"/>
      <c r="H16" s="36"/>
      <c r="I16" s="36"/>
      <c r="J16" s="36"/>
      <c r="K16" s="36"/>
      <c r="L16" s="36"/>
    </row>
    <row r="17" spans="7:12" ht="15" customHeight="1">
      <c r="G17" s="36"/>
      <c r="H17" s="37"/>
      <c r="I17" s="37"/>
      <c r="J17" s="37"/>
      <c r="K17" s="37"/>
      <c r="L17" s="37"/>
    </row>
    <row r="18" spans="7:12">
      <c r="G18" s="36"/>
      <c r="H18" s="37"/>
      <c r="I18" s="37"/>
      <c r="J18" s="37"/>
      <c r="K18" s="37"/>
      <c r="L18" s="37"/>
    </row>
    <row r="19" spans="7:12">
      <c r="G19" s="36"/>
      <c r="H19" s="37"/>
      <c r="I19" s="37"/>
      <c r="J19" s="37"/>
      <c r="K19" s="37"/>
      <c r="L19" s="37"/>
    </row>
    <row r="20" spans="7:12">
      <c r="G20" s="36"/>
      <c r="H20" s="37"/>
      <c r="I20" s="37"/>
      <c r="J20" s="37"/>
      <c r="K20" s="37"/>
      <c r="L20" s="37"/>
    </row>
    <row r="21" spans="7:12">
      <c r="G21" s="35"/>
    </row>
    <row r="22" spans="7:12">
      <c r="G22" s="35"/>
    </row>
    <row r="23" spans="7:12">
      <c r="G23" s="35"/>
    </row>
    <row r="24" spans="7:12">
      <c r="G24" s="35"/>
    </row>
    <row r="25" spans="7:12">
      <c r="G25" s="35"/>
    </row>
  </sheetData>
  <sheetProtection sheet="1" objects="1" scenarios="1"/>
  <mergeCells count="11">
    <mergeCell ref="D1:E1"/>
    <mergeCell ref="G4:G7"/>
    <mergeCell ref="G8:I8"/>
    <mergeCell ref="J8:L8"/>
    <mergeCell ref="G3:L3"/>
    <mergeCell ref="H4:H5"/>
    <mergeCell ref="I4:J7"/>
    <mergeCell ref="K4:K5"/>
    <mergeCell ref="L4:L7"/>
    <mergeCell ref="H6:H7"/>
    <mergeCell ref="K6:K7"/>
  </mergeCells>
  <conditionalFormatting sqref="E3:E11">
    <cfRule type="cellIs" dxfId="19" priority="12" stopIfTrue="1" operator="equal">
      <formula>0</formula>
    </cfRule>
    <cfRule type="cellIs" dxfId="18" priority="66" stopIfTrue="1" operator="greaterThanOrEqual">
      <formula>4</formula>
    </cfRule>
    <cfRule type="cellIs" dxfId="17" priority="77" operator="greaterThan">
      <formula>2.5</formula>
    </cfRule>
    <cfRule type="cellIs" dxfId="16" priority="78" operator="lessThanOrEqual">
      <formula>2.5</formula>
    </cfRule>
  </conditionalFormatting>
  <conditionalFormatting sqref="G3:L8">
    <cfRule type="expression" dxfId="15" priority="91" stopIfTrue="1">
      <formula>VLOOKUP(LEFT(G3,FIND(":",G3)-1),$N$3:$O$12,2,FALSE)&lt;0</formula>
    </cfRule>
    <cfRule type="expression" dxfId="14" priority="92" stopIfTrue="1">
      <formula>VLOOKUP(LEFT(G3,FIND(":",G3)-1),$N$3:$O$12,2,FALSE)&gt;=0.8</formula>
    </cfRule>
    <cfRule type="expression" dxfId="13" priority="93" stopIfTrue="1">
      <formula>VLOOKUP(LEFT(G3,FIND(":",G3)-1),$N$3:$O$12,2,FALSE)&gt;=0.4</formula>
    </cfRule>
    <cfRule type="expression" dxfId="12" priority="94">
      <formula>VLOOKUP(LEFT(G3,FIND(":",G3)-1),$N$3:$O$12,2,FALSE)&lt;0.4</formula>
    </cfRule>
  </conditionalFormatting>
  <conditionalFormatting sqref="G16:L16 G17:G20">
    <cfRule type="expression" dxfId="11" priority="95">
      <formula>VLOOKUP(LEFT(G16,FIND(":",G16)),$N$3:$O$12,4,FALSE)&lt;=0.49</formula>
    </cfRule>
  </conditionalFormatting>
  <conditionalFormatting sqref="E13">
    <cfRule type="cellIs" dxfId="10" priority="1" stopIfTrue="1" operator="equal">
      <formula>0</formula>
    </cfRule>
    <cfRule type="cellIs" dxfId="9" priority="2" stopIfTrue="1" operator="greaterThanOrEqual">
      <formula>4</formula>
    </cfRule>
    <cfRule type="cellIs" dxfId="8" priority="3" operator="greaterThan">
      <formula>2</formula>
    </cfRule>
    <cfRule type="cellIs" dxfId="7" priority="4" operator="lessThanOrEqual">
      <formula>2</formula>
    </cfRule>
  </conditionalFormatting>
  <pageMargins left="0.70866141732283472" right="0.70866141732283472" top="0.74803149606299213" bottom="0.74803149606299213" header="0.31496062992125984" footer="0.31496062992125984"/>
  <pageSetup paperSize="9" scale="66" orientation="landscape" horizontalDpi="4294967293" verticalDpi="4294967293" r:id="rId1"/>
  <rowBreaks count="1" manualBreakCount="1">
    <brk id="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G10"/>
  <sheetViews>
    <sheetView showGridLines="0" zoomScale="130" zoomScaleNormal="130" workbookViewId="0">
      <selection activeCell="A2" sqref="A2:B3"/>
    </sheetView>
  </sheetViews>
  <sheetFormatPr defaultColWidth="8.85546875" defaultRowHeight="15"/>
  <cols>
    <col min="3" max="3" width="30.42578125" bestFit="1" customWidth="1"/>
    <col min="4" max="4" width="5.85546875" style="6" bestFit="1" customWidth="1"/>
    <col min="6" max="6" width="31.7109375" customWidth="1"/>
    <col min="7" max="7" width="5.85546875" bestFit="1" customWidth="1"/>
  </cols>
  <sheetData>
    <row r="2" spans="3:7">
      <c r="D2" s="4" t="s">
        <v>2</v>
      </c>
      <c r="G2" s="11" t="s">
        <v>2</v>
      </c>
    </row>
    <row r="3" spans="3:7">
      <c r="C3" s="5" t="s">
        <v>10</v>
      </c>
      <c r="D3" s="15">
        <f>'SWOT Survey'!J4</f>
        <v>0.8</v>
      </c>
      <c r="F3" s="14" t="s">
        <v>18</v>
      </c>
      <c r="G3" s="15">
        <f>'SWOT Survey'!T4</f>
        <v>0.9</v>
      </c>
    </row>
    <row r="4" spans="3:7">
      <c r="C4" s="14" t="s">
        <v>11</v>
      </c>
      <c r="D4" s="15">
        <f>'SWOT Survey'!J11</f>
        <v>0.84</v>
      </c>
      <c r="F4" s="14" t="s">
        <v>19</v>
      </c>
      <c r="G4" s="15">
        <f>'SWOT Survey'!T11</f>
        <v>0.64</v>
      </c>
    </row>
    <row r="5" spans="3:7">
      <c r="C5" s="14" t="s">
        <v>12</v>
      </c>
      <c r="D5" s="15">
        <f>'SWOT Survey'!J19</f>
        <v>0.55000000000000004</v>
      </c>
      <c r="F5" s="14" t="s">
        <v>20</v>
      </c>
      <c r="G5" s="15">
        <f>'SWOT Survey'!T19</f>
        <v>0.4</v>
      </c>
    </row>
    <row r="6" spans="3:7">
      <c r="C6" s="14" t="s">
        <v>13</v>
      </c>
      <c r="D6" s="15">
        <f>'SWOT Survey'!J26</f>
        <v>0.6</v>
      </c>
      <c r="F6" s="14" t="s">
        <v>21</v>
      </c>
      <c r="G6" s="15">
        <f>'SWOT Survey'!T26</f>
        <v>0.4</v>
      </c>
    </row>
    <row r="7" spans="3:7">
      <c r="C7" s="14" t="s">
        <v>14</v>
      </c>
      <c r="D7" s="15">
        <f>'SWOT Survey'!J32</f>
        <v>0.8</v>
      </c>
      <c r="F7" s="14" t="s">
        <v>22</v>
      </c>
      <c r="G7" s="15">
        <f>'SWOT Survey'!T32</f>
        <v>0.4</v>
      </c>
    </row>
    <row r="8" spans="3:7">
      <c r="C8" s="14" t="s">
        <v>16</v>
      </c>
      <c r="D8" s="15">
        <f>'SWOT Survey'!J40</f>
        <v>1</v>
      </c>
      <c r="F8" s="14" t="s">
        <v>25</v>
      </c>
      <c r="G8" s="15">
        <f>'SWOT Survey'!T40</f>
        <v>0.75</v>
      </c>
    </row>
    <row r="9" spans="3:7">
      <c r="C9" s="14" t="s">
        <v>15</v>
      </c>
      <c r="D9" s="15">
        <f>'SWOT Survey'!J46</f>
        <v>1</v>
      </c>
      <c r="F9" s="14" t="s">
        <v>23</v>
      </c>
      <c r="G9" s="15">
        <f>'SWOT Survey'!T47</f>
        <v>0.6</v>
      </c>
    </row>
    <row r="10" spans="3:7">
      <c r="C10" s="14" t="s">
        <v>17</v>
      </c>
      <c r="D10" s="15">
        <f>'SWOT Survey'!J54</f>
        <v>0.6333333333333333</v>
      </c>
      <c r="F10" s="14" t="s">
        <v>24</v>
      </c>
      <c r="G10" s="15">
        <f>'SWOT Survey'!T54</f>
        <v>0.4</v>
      </c>
    </row>
  </sheetData>
  <conditionalFormatting sqref="D4:D10">
    <cfRule type="cellIs" dxfId="6" priority="6" operator="greaterThanOrEqual">
      <formula>0.5</formula>
    </cfRule>
    <cfRule type="cellIs" dxfId="5" priority="7" operator="lessThan">
      <formula>0.5</formula>
    </cfRule>
  </conditionalFormatting>
  <conditionalFormatting sqref="G3:G10">
    <cfRule type="cellIs" dxfId="4" priority="4" operator="greaterThanOrEqual">
      <formula>0.5</formula>
    </cfRule>
    <cfRule type="cellIs" dxfId="3" priority="5" operator="lessThan">
      <formula>0.5</formula>
    </cfRule>
  </conditionalFormatting>
  <conditionalFormatting sqref="D3">
    <cfRule type="cellIs" dxfId="2" priority="2" operator="greaterThanOrEqual">
      <formula>0.5</formula>
    </cfRule>
    <cfRule type="cellIs" dxfId="1" priority="3" operator="lessThan">
      <formula>0.5</formula>
    </cfRule>
  </conditionalFormatting>
  <conditionalFormatting sqref="D3:D10 G3:G10">
    <cfRule type="cellIs" dxfId="0" priority="1" operator="equal">
      <formula>0</formula>
    </cfRule>
  </conditionalFormatting>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59"/>
  <sheetViews>
    <sheetView showGridLines="0" zoomScale="90" zoomScaleNormal="60" workbookViewId="0">
      <selection activeCell="A2" sqref="A2:B3"/>
    </sheetView>
  </sheetViews>
  <sheetFormatPr defaultColWidth="8.85546875" defaultRowHeight="15"/>
  <cols>
    <col min="2" max="2" width="75.85546875" bestFit="1" customWidth="1"/>
    <col min="3" max="7" width="2.140625" bestFit="1" customWidth="1"/>
    <col min="8" max="8" width="6.28515625" bestFit="1" customWidth="1"/>
    <col min="9" max="9" width="7.28515625" bestFit="1" customWidth="1"/>
    <col min="10" max="10" width="7.28515625" customWidth="1"/>
    <col min="12" max="12" width="65.28515625" bestFit="1" customWidth="1"/>
    <col min="13" max="17" width="2.140625" bestFit="1" customWidth="1"/>
    <col min="18" max="18" width="6.28515625" bestFit="1" customWidth="1"/>
    <col min="19" max="19" width="7.28515625" bestFit="1" customWidth="1"/>
    <col min="20" max="20" width="5" bestFit="1" customWidth="1"/>
  </cols>
  <sheetData>
    <row r="2" spans="2:20">
      <c r="B2" s="95" t="s">
        <v>10</v>
      </c>
      <c r="C2" s="73" t="s">
        <v>0</v>
      </c>
      <c r="D2" s="74"/>
      <c r="E2" s="74"/>
      <c r="F2" s="74"/>
      <c r="G2" s="75"/>
      <c r="H2" s="88" t="s">
        <v>3</v>
      </c>
      <c r="I2" s="88" t="s">
        <v>4</v>
      </c>
      <c r="L2" s="95" t="s">
        <v>18</v>
      </c>
      <c r="M2" s="97" t="s">
        <v>1</v>
      </c>
      <c r="N2" s="98"/>
      <c r="O2" s="98"/>
      <c r="P2" s="98"/>
      <c r="Q2" s="99"/>
      <c r="R2" s="80" t="s">
        <v>3</v>
      </c>
      <c r="S2" s="80" t="s">
        <v>4</v>
      </c>
    </row>
    <row r="3" spans="2:20">
      <c r="B3" s="96"/>
      <c r="C3" s="1">
        <v>1</v>
      </c>
      <c r="D3" s="2">
        <v>2</v>
      </c>
      <c r="E3" s="2">
        <v>3</v>
      </c>
      <c r="F3" s="2">
        <v>4</v>
      </c>
      <c r="G3" s="3">
        <v>5</v>
      </c>
      <c r="H3" s="88"/>
      <c r="I3" s="88"/>
      <c r="L3" s="96"/>
      <c r="M3" s="1">
        <v>1</v>
      </c>
      <c r="N3" s="2">
        <v>2</v>
      </c>
      <c r="O3" s="2">
        <v>3</v>
      </c>
      <c r="P3" s="2">
        <v>4</v>
      </c>
      <c r="Q3" s="3">
        <v>5</v>
      </c>
      <c r="R3" s="81"/>
      <c r="S3" s="81"/>
    </row>
    <row r="4" spans="2:20">
      <c r="B4" s="26" t="s">
        <v>63</v>
      </c>
      <c r="C4" s="4"/>
      <c r="D4" s="4">
        <v>2</v>
      </c>
      <c r="E4" s="4"/>
      <c r="F4" s="4"/>
      <c r="G4" s="4"/>
      <c r="H4" s="80">
        <f>SUM(C4:G7)</f>
        <v>16</v>
      </c>
      <c r="I4" s="80">
        <v>20</v>
      </c>
      <c r="J4" s="91">
        <f>H4/I4</f>
        <v>0.8</v>
      </c>
      <c r="L4" s="25" t="s">
        <v>86</v>
      </c>
      <c r="M4" s="4"/>
      <c r="N4" s="4"/>
      <c r="O4" s="4"/>
      <c r="P4" s="4"/>
      <c r="Q4" s="4">
        <v>5</v>
      </c>
      <c r="R4" s="88">
        <f>SUM(M4:Q5)</f>
        <v>9</v>
      </c>
      <c r="S4" s="88">
        <v>10</v>
      </c>
      <c r="T4" s="89">
        <f>R4/S4</f>
        <v>0.9</v>
      </c>
    </row>
    <row r="5" spans="2:20">
      <c r="B5" s="26" t="s">
        <v>104</v>
      </c>
      <c r="C5" s="4"/>
      <c r="D5" s="4"/>
      <c r="E5" s="4"/>
      <c r="F5" s="4">
        <v>4</v>
      </c>
      <c r="G5" s="4"/>
      <c r="H5" s="90"/>
      <c r="I5" s="90"/>
      <c r="J5" s="92"/>
      <c r="L5" s="25" t="s">
        <v>87</v>
      </c>
      <c r="M5" s="4"/>
      <c r="N5" s="4"/>
      <c r="O5" s="4"/>
      <c r="P5" s="4">
        <v>4</v>
      </c>
      <c r="Q5" s="4"/>
      <c r="R5" s="88"/>
      <c r="S5" s="88"/>
      <c r="T5" s="89"/>
    </row>
    <row r="6" spans="2:20">
      <c r="B6" s="26" t="s">
        <v>64</v>
      </c>
      <c r="C6" s="4"/>
      <c r="D6" s="4"/>
      <c r="E6" s="4"/>
      <c r="F6" s="4"/>
      <c r="G6" s="4">
        <v>5</v>
      </c>
      <c r="H6" s="90"/>
      <c r="I6" s="90"/>
      <c r="J6" s="92"/>
      <c r="L6" s="8"/>
      <c r="M6" s="9"/>
      <c r="N6" s="9"/>
      <c r="O6" s="9"/>
      <c r="P6" s="9"/>
      <c r="Q6" s="9"/>
    </row>
    <row r="7" spans="2:20" ht="15" customHeight="1">
      <c r="B7" s="26" t="s">
        <v>65</v>
      </c>
      <c r="C7" s="4"/>
      <c r="D7" s="4"/>
      <c r="E7" s="4"/>
      <c r="F7" s="4"/>
      <c r="G7" s="4">
        <v>5</v>
      </c>
      <c r="H7" s="81"/>
      <c r="I7" s="81"/>
      <c r="J7" s="93"/>
      <c r="L7" s="8"/>
      <c r="M7" s="9"/>
      <c r="N7" s="9"/>
      <c r="O7" s="9"/>
      <c r="P7" s="9"/>
      <c r="Q7" s="9"/>
    </row>
    <row r="9" spans="2:20">
      <c r="B9" s="95" t="s">
        <v>11</v>
      </c>
      <c r="C9" s="73" t="s">
        <v>0</v>
      </c>
      <c r="D9" s="74"/>
      <c r="E9" s="74"/>
      <c r="F9" s="74"/>
      <c r="G9" s="75"/>
      <c r="H9" s="88" t="s">
        <v>3</v>
      </c>
      <c r="I9" s="88" t="s">
        <v>4</v>
      </c>
      <c r="L9" s="95" t="s">
        <v>19</v>
      </c>
      <c r="M9" s="97" t="s">
        <v>1</v>
      </c>
      <c r="N9" s="98"/>
      <c r="O9" s="98"/>
      <c r="P9" s="98"/>
      <c r="Q9" s="99"/>
      <c r="R9" s="88" t="s">
        <v>3</v>
      </c>
      <c r="S9" s="88" t="s">
        <v>4</v>
      </c>
    </row>
    <row r="10" spans="2:20">
      <c r="B10" s="96"/>
      <c r="C10" s="1">
        <v>1</v>
      </c>
      <c r="D10" s="2">
        <v>2</v>
      </c>
      <c r="E10" s="2">
        <v>3</v>
      </c>
      <c r="F10" s="2">
        <v>4</v>
      </c>
      <c r="G10" s="3">
        <v>5</v>
      </c>
      <c r="H10" s="88"/>
      <c r="I10" s="88"/>
      <c r="L10" s="96"/>
      <c r="M10" s="1">
        <v>1</v>
      </c>
      <c r="N10" s="2">
        <v>2</v>
      </c>
      <c r="O10" s="2">
        <v>3</v>
      </c>
      <c r="P10" s="2">
        <v>4</v>
      </c>
      <c r="Q10" s="3">
        <v>5</v>
      </c>
      <c r="R10" s="88"/>
      <c r="S10" s="88"/>
    </row>
    <row r="11" spans="2:20">
      <c r="B11" s="25" t="s">
        <v>66</v>
      </c>
      <c r="C11" s="4"/>
      <c r="D11" s="4"/>
      <c r="E11" s="4"/>
      <c r="F11" s="4"/>
      <c r="G11" s="4">
        <v>5</v>
      </c>
      <c r="H11" s="88">
        <f>SUM(C11:G15)</f>
        <v>21</v>
      </c>
      <c r="I11" s="88">
        <v>25</v>
      </c>
      <c r="J11" s="89">
        <f>H11/I11</f>
        <v>0.84</v>
      </c>
      <c r="L11" s="25" t="s">
        <v>88</v>
      </c>
      <c r="M11" s="4"/>
      <c r="N11" s="4"/>
      <c r="O11" s="4">
        <v>3</v>
      </c>
      <c r="P11" s="4"/>
      <c r="Q11" s="4"/>
      <c r="R11" s="80">
        <f>SUM(M11:Q15)</f>
        <v>16</v>
      </c>
      <c r="S11" s="80">
        <v>25</v>
      </c>
      <c r="T11" s="91">
        <f>R11/S11</f>
        <v>0.64</v>
      </c>
    </row>
    <row r="12" spans="2:20">
      <c r="B12" s="25" t="s">
        <v>67</v>
      </c>
      <c r="C12" s="4"/>
      <c r="D12" s="4"/>
      <c r="E12" s="4"/>
      <c r="F12" s="4"/>
      <c r="G12" s="4">
        <v>5</v>
      </c>
      <c r="H12" s="88"/>
      <c r="I12" s="88"/>
      <c r="J12" s="89"/>
      <c r="L12" s="25" t="s">
        <v>89</v>
      </c>
      <c r="M12" s="4"/>
      <c r="N12" s="4"/>
      <c r="O12" s="4">
        <v>3</v>
      </c>
      <c r="P12" s="4"/>
      <c r="Q12" s="4"/>
      <c r="R12" s="90"/>
      <c r="S12" s="90"/>
      <c r="T12" s="92"/>
    </row>
    <row r="13" spans="2:20">
      <c r="B13" s="25" t="s">
        <v>68</v>
      </c>
      <c r="C13" s="4"/>
      <c r="D13" s="4"/>
      <c r="E13" s="4"/>
      <c r="F13" s="4"/>
      <c r="G13" s="4">
        <v>5</v>
      </c>
      <c r="H13" s="88"/>
      <c r="I13" s="88"/>
      <c r="J13" s="89"/>
      <c r="L13" s="25" t="s">
        <v>90</v>
      </c>
      <c r="M13" s="4"/>
      <c r="N13" s="4"/>
      <c r="O13" s="4">
        <v>3</v>
      </c>
      <c r="P13" s="4"/>
      <c r="Q13" s="4"/>
      <c r="R13" s="90"/>
      <c r="S13" s="90"/>
      <c r="T13" s="92"/>
    </row>
    <row r="14" spans="2:20">
      <c r="B14" s="25" t="s">
        <v>69</v>
      </c>
      <c r="C14" s="4"/>
      <c r="D14" s="4"/>
      <c r="E14" s="4"/>
      <c r="F14" s="4">
        <v>4</v>
      </c>
      <c r="G14" s="4"/>
      <c r="H14" s="88"/>
      <c r="I14" s="88"/>
      <c r="J14" s="89"/>
      <c r="L14" s="25" t="s">
        <v>91</v>
      </c>
      <c r="M14" s="4"/>
      <c r="N14" s="4"/>
      <c r="O14" s="4">
        <v>3</v>
      </c>
      <c r="P14" s="4"/>
      <c r="Q14" s="4"/>
      <c r="R14" s="90"/>
      <c r="S14" s="90"/>
      <c r="T14" s="92"/>
    </row>
    <row r="15" spans="2:20">
      <c r="B15" s="25" t="s">
        <v>70</v>
      </c>
      <c r="C15" s="4"/>
      <c r="D15" s="4">
        <v>2</v>
      </c>
      <c r="E15" s="4"/>
      <c r="F15" s="4"/>
      <c r="G15" s="4"/>
      <c r="H15" s="88"/>
      <c r="I15" s="88"/>
      <c r="J15" s="89"/>
      <c r="L15" s="25" t="s">
        <v>92</v>
      </c>
      <c r="M15" s="4"/>
      <c r="N15" s="4"/>
      <c r="O15" s="4"/>
      <c r="P15" s="4">
        <v>4</v>
      </c>
      <c r="Q15" s="4"/>
      <c r="R15" s="81"/>
      <c r="S15" s="81"/>
      <c r="T15" s="93"/>
    </row>
    <row r="17" spans="2:20">
      <c r="B17" s="95" t="s">
        <v>12</v>
      </c>
      <c r="C17" s="73" t="s">
        <v>0</v>
      </c>
      <c r="D17" s="74"/>
      <c r="E17" s="74"/>
      <c r="F17" s="74"/>
      <c r="G17" s="75"/>
      <c r="H17" s="88" t="s">
        <v>3</v>
      </c>
      <c r="I17" s="88" t="s">
        <v>4</v>
      </c>
      <c r="L17" s="95" t="s">
        <v>20</v>
      </c>
      <c r="M17" s="97" t="s">
        <v>1</v>
      </c>
      <c r="N17" s="98"/>
      <c r="O17" s="98"/>
      <c r="P17" s="98"/>
      <c r="Q17" s="99"/>
      <c r="R17" s="80" t="s">
        <v>3</v>
      </c>
      <c r="S17" s="80" t="s">
        <v>4</v>
      </c>
    </row>
    <row r="18" spans="2:20">
      <c r="B18" s="96"/>
      <c r="C18" s="1">
        <v>1</v>
      </c>
      <c r="D18" s="2">
        <v>2</v>
      </c>
      <c r="E18" s="2">
        <v>3</v>
      </c>
      <c r="F18" s="2">
        <v>4</v>
      </c>
      <c r="G18" s="3">
        <v>5</v>
      </c>
      <c r="H18" s="88"/>
      <c r="I18" s="88"/>
      <c r="L18" s="96"/>
      <c r="M18" s="1">
        <v>1</v>
      </c>
      <c r="N18" s="2">
        <v>2</v>
      </c>
      <c r="O18" s="2">
        <v>3</v>
      </c>
      <c r="P18" s="2">
        <v>4</v>
      </c>
      <c r="Q18" s="3">
        <v>5</v>
      </c>
      <c r="R18" s="81"/>
      <c r="S18" s="81"/>
    </row>
    <row r="19" spans="2:20">
      <c r="B19" s="25" t="s">
        <v>71</v>
      </c>
      <c r="C19" s="4">
        <v>1</v>
      </c>
      <c r="D19" s="4"/>
      <c r="E19" s="4"/>
      <c r="F19" s="4"/>
      <c r="G19" s="4"/>
      <c r="H19" s="88">
        <f>SUM(C19:G22)</f>
        <v>11</v>
      </c>
      <c r="I19" s="88">
        <v>20</v>
      </c>
      <c r="J19" s="89">
        <f>H19/I19</f>
        <v>0.55000000000000004</v>
      </c>
      <c r="L19" s="25" t="s">
        <v>93</v>
      </c>
      <c r="M19" s="4"/>
      <c r="N19" s="4">
        <v>2</v>
      </c>
      <c r="O19" s="4"/>
      <c r="P19" s="4"/>
      <c r="Q19" s="4"/>
      <c r="R19" s="88">
        <f>SUM(M19:Q20)</f>
        <v>4</v>
      </c>
      <c r="S19" s="88">
        <v>10</v>
      </c>
      <c r="T19" s="89">
        <f>R19/S19</f>
        <v>0.4</v>
      </c>
    </row>
    <row r="20" spans="2:20">
      <c r="B20" s="25" t="s">
        <v>117</v>
      </c>
      <c r="C20" s="4">
        <v>1</v>
      </c>
      <c r="D20" s="4"/>
      <c r="E20" s="4"/>
      <c r="F20" s="4"/>
      <c r="G20" s="4"/>
      <c r="H20" s="88"/>
      <c r="I20" s="88"/>
      <c r="J20" s="89"/>
      <c r="L20" s="25" t="s">
        <v>94</v>
      </c>
      <c r="M20" s="4"/>
      <c r="N20" s="4">
        <v>2</v>
      </c>
      <c r="O20" s="4"/>
      <c r="P20" s="4"/>
      <c r="Q20" s="4"/>
      <c r="R20" s="88"/>
      <c r="S20" s="88"/>
      <c r="T20" s="89"/>
    </row>
    <row r="21" spans="2:20">
      <c r="B21" s="25" t="s">
        <v>72</v>
      </c>
      <c r="C21" s="4"/>
      <c r="D21" s="4"/>
      <c r="E21" s="4"/>
      <c r="F21" s="4">
        <v>4</v>
      </c>
      <c r="G21" s="4"/>
      <c r="H21" s="88"/>
      <c r="I21" s="88"/>
      <c r="J21" s="89"/>
    </row>
    <row r="22" spans="2:20">
      <c r="B22" s="25" t="s">
        <v>118</v>
      </c>
      <c r="C22" s="4"/>
      <c r="D22" s="4"/>
      <c r="E22" s="4"/>
      <c r="F22" s="4"/>
      <c r="G22" s="4">
        <v>5</v>
      </c>
      <c r="H22" s="88"/>
      <c r="I22" s="88"/>
      <c r="J22" s="89"/>
    </row>
    <row r="24" spans="2:20">
      <c r="B24" s="95" t="s">
        <v>13</v>
      </c>
      <c r="C24" s="73" t="s">
        <v>0</v>
      </c>
      <c r="D24" s="74"/>
      <c r="E24" s="74"/>
      <c r="F24" s="74"/>
      <c r="G24" s="75"/>
      <c r="H24" s="94" t="s">
        <v>3</v>
      </c>
      <c r="I24" s="94" t="s">
        <v>4</v>
      </c>
      <c r="L24" s="95" t="s">
        <v>21</v>
      </c>
      <c r="M24" s="97" t="s">
        <v>1</v>
      </c>
      <c r="N24" s="98"/>
      <c r="O24" s="98"/>
      <c r="P24" s="98"/>
      <c r="Q24" s="99"/>
      <c r="R24" s="88" t="s">
        <v>3</v>
      </c>
      <c r="S24" s="88" t="s">
        <v>4</v>
      </c>
    </row>
    <row r="25" spans="2:20">
      <c r="B25" s="96"/>
      <c r="C25" s="1">
        <v>1</v>
      </c>
      <c r="D25" s="2">
        <v>2</v>
      </c>
      <c r="E25" s="2">
        <v>3</v>
      </c>
      <c r="F25" s="2">
        <v>4</v>
      </c>
      <c r="G25" s="3">
        <v>5</v>
      </c>
      <c r="H25" s="94"/>
      <c r="I25" s="94"/>
      <c r="L25" s="96"/>
      <c r="M25" s="1">
        <v>1</v>
      </c>
      <c r="N25" s="2">
        <v>2</v>
      </c>
      <c r="O25" s="2">
        <v>3</v>
      </c>
      <c r="P25" s="2">
        <v>4</v>
      </c>
      <c r="Q25" s="3">
        <v>5</v>
      </c>
      <c r="R25" s="88"/>
      <c r="S25" s="88"/>
    </row>
    <row r="26" spans="2:20">
      <c r="B26" s="25" t="s">
        <v>73</v>
      </c>
      <c r="C26" s="4"/>
      <c r="D26" s="4"/>
      <c r="E26" s="4"/>
      <c r="F26" s="4">
        <v>4</v>
      </c>
      <c r="G26" s="4"/>
      <c r="H26" s="88">
        <f>SUM(C26:G28)</f>
        <v>9</v>
      </c>
      <c r="I26" s="88">
        <v>15</v>
      </c>
      <c r="J26" s="89">
        <f>H26/I26</f>
        <v>0.6</v>
      </c>
      <c r="L26" s="5" t="s">
        <v>119</v>
      </c>
      <c r="M26" s="4"/>
      <c r="N26" s="4">
        <v>2</v>
      </c>
      <c r="O26" s="4"/>
      <c r="P26" s="4"/>
      <c r="Q26" s="4"/>
      <c r="R26" s="88">
        <f>SUM(M26:Q27)</f>
        <v>4</v>
      </c>
      <c r="S26" s="88">
        <v>10</v>
      </c>
      <c r="T26" s="89">
        <f>R26/S26</f>
        <v>0.4</v>
      </c>
    </row>
    <row r="27" spans="2:20">
      <c r="B27" s="25" t="s">
        <v>120</v>
      </c>
      <c r="C27" s="4"/>
      <c r="D27" s="4"/>
      <c r="E27" s="4">
        <v>3</v>
      </c>
      <c r="F27" s="4"/>
      <c r="G27" s="4"/>
      <c r="H27" s="88"/>
      <c r="I27" s="88"/>
      <c r="J27" s="89"/>
      <c r="L27" s="5" t="s">
        <v>98</v>
      </c>
      <c r="M27" s="4"/>
      <c r="N27" s="4">
        <v>2</v>
      </c>
      <c r="O27" s="4"/>
      <c r="P27" s="4"/>
      <c r="Q27" s="4"/>
      <c r="R27" s="88"/>
      <c r="S27" s="88"/>
      <c r="T27" s="89"/>
    </row>
    <row r="28" spans="2:20">
      <c r="B28" s="25" t="s">
        <v>121</v>
      </c>
      <c r="C28" s="4"/>
      <c r="D28" s="4">
        <v>2</v>
      </c>
      <c r="E28" s="4"/>
      <c r="F28" s="4"/>
      <c r="G28" s="4"/>
      <c r="H28" s="88"/>
      <c r="I28" s="88"/>
      <c r="J28" s="89"/>
    </row>
    <row r="30" spans="2:20">
      <c r="B30" s="95" t="s">
        <v>14</v>
      </c>
      <c r="C30" s="73" t="s">
        <v>0</v>
      </c>
      <c r="D30" s="74"/>
      <c r="E30" s="74"/>
      <c r="F30" s="74"/>
      <c r="G30" s="75"/>
      <c r="H30" s="94" t="s">
        <v>3</v>
      </c>
      <c r="I30" s="94" t="s">
        <v>4</v>
      </c>
      <c r="L30" s="95" t="s">
        <v>22</v>
      </c>
      <c r="M30" s="97" t="s">
        <v>1</v>
      </c>
      <c r="N30" s="98"/>
      <c r="O30" s="98"/>
      <c r="P30" s="98"/>
      <c r="Q30" s="99"/>
      <c r="R30" s="88" t="s">
        <v>3</v>
      </c>
      <c r="S30" s="88" t="s">
        <v>4</v>
      </c>
    </row>
    <row r="31" spans="2:20">
      <c r="B31" s="96"/>
      <c r="C31" s="1">
        <v>1</v>
      </c>
      <c r="D31" s="2">
        <v>2</v>
      </c>
      <c r="E31" s="2">
        <v>3</v>
      </c>
      <c r="F31" s="2">
        <v>4</v>
      </c>
      <c r="G31" s="3">
        <v>5</v>
      </c>
      <c r="H31" s="94"/>
      <c r="I31" s="94"/>
      <c r="L31" s="96"/>
      <c r="M31" s="1">
        <v>1</v>
      </c>
      <c r="N31" s="2">
        <v>2</v>
      </c>
      <c r="O31" s="2">
        <v>3</v>
      </c>
      <c r="P31" s="2">
        <v>4</v>
      </c>
      <c r="Q31" s="3">
        <v>5</v>
      </c>
      <c r="R31" s="88"/>
      <c r="S31" s="88"/>
    </row>
    <row r="32" spans="2:20">
      <c r="B32" s="25" t="s">
        <v>131</v>
      </c>
      <c r="C32" s="4">
        <v>1</v>
      </c>
      <c r="D32" s="4"/>
      <c r="E32" s="4"/>
      <c r="F32" s="4"/>
      <c r="G32" s="4"/>
      <c r="H32" s="88">
        <f>SUM(C32:G36)</f>
        <v>20</v>
      </c>
      <c r="I32" s="88">
        <v>25</v>
      </c>
      <c r="J32" s="89">
        <f>H32/I32</f>
        <v>0.8</v>
      </c>
      <c r="L32" s="25" t="s">
        <v>95</v>
      </c>
      <c r="M32" s="4"/>
      <c r="N32" s="4">
        <v>2</v>
      </c>
      <c r="O32" s="4"/>
      <c r="P32" s="4"/>
      <c r="Q32" s="4"/>
      <c r="R32" s="88">
        <f>SUM(M32:Q34)</f>
        <v>6</v>
      </c>
      <c r="S32" s="88">
        <v>15</v>
      </c>
      <c r="T32" s="89">
        <f>R32/S32</f>
        <v>0.4</v>
      </c>
    </row>
    <row r="33" spans="2:20">
      <c r="B33" s="25" t="s">
        <v>74</v>
      </c>
      <c r="C33" s="4"/>
      <c r="D33" s="4"/>
      <c r="E33" s="4"/>
      <c r="F33" s="4">
        <v>4</v>
      </c>
      <c r="G33" s="4"/>
      <c r="H33" s="88"/>
      <c r="I33" s="88"/>
      <c r="J33" s="89"/>
      <c r="L33" s="25" t="s">
        <v>96</v>
      </c>
      <c r="M33" s="4"/>
      <c r="N33" s="4">
        <v>2</v>
      </c>
      <c r="O33" s="4"/>
      <c r="P33" s="4"/>
      <c r="Q33" s="4"/>
      <c r="R33" s="88"/>
      <c r="S33" s="88"/>
      <c r="T33" s="89"/>
    </row>
    <row r="34" spans="2:20">
      <c r="B34" s="25" t="s">
        <v>75</v>
      </c>
      <c r="C34" s="4"/>
      <c r="D34" s="4"/>
      <c r="E34" s="4"/>
      <c r="F34" s="4"/>
      <c r="G34" s="4">
        <v>5</v>
      </c>
      <c r="H34" s="88"/>
      <c r="I34" s="88"/>
      <c r="J34" s="89"/>
      <c r="L34" s="25" t="s">
        <v>97</v>
      </c>
      <c r="M34" s="4"/>
      <c r="N34" s="4">
        <v>2</v>
      </c>
      <c r="O34" s="4"/>
      <c r="P34" s="4"/>
      <c r="Q34" s="4"/>
      <c r="R34" s="88"/>
      <c r="S34" s="88"/>
      <c r="T34" s="89"/>
    </row>
    <row r="35" spans="2:20">
      <c r="B35" s="25" t="s">
        <v>122</v>
      </c>
      <c r="C35" s="4"/>
      <c r="D35" s="4"/>
      <c r="E35" s="4"/>
      <c r="F35" s="4"/>
      <c r="G35" s="4">
        <v>5</v>
      </c>
      <c r="H35" s="88"/>
      <c r="I35" s="88"/>
      <c r="J35" s="89"/>
    </row>
    <row r="36" spans="2:20">
      <c r="B36" s="25" t="s">
        <v>76</v>
      </c>
      <c r="C36" s="4"/>
      <c r="D36" s="4"/>
      <c r="E36" s="4"/>
      <c r="F36" s="4"/>
      <c r="G36" s="4">
        <v>5</v>
      </c>
      <c r="H36" s="88"/>
      <c r="I36" s="88"/>
      <c r="J36" s="89"/>
    </row>
    <row r="38" spans="2:20">
      <c r="B38" s="95" t="s">
        <v>16</v>
      </c>
      <c r="C38" s="73" t="s">
        <v>0</v>
      </c>
      <c r="D38" s="74"/>
      <c r="E38" s="74"/>
      <c r="F38" s="74"/>
      <c r="G38" s="75"/>
      <c r="H38" s="88" t="s">
        <v>3</v>
      </c>
      <c r="I38" s="88" t="s">
        <v>4</v>
      </c>
      <c r="L38" s="95" t="s">
        <v>25</v>
      </c>
      <c r="M38" s="97" t="s">
        <v>1</v>
      </c>
      <c r="N38" s="98"/>
      <c r="O38" s="98"/>
      <c r="P38" s="98"/>
      <c r="Q38" s="99"/>
      <c r="R38" s="88" t="s">
        <v>3</v>
      </c>
      <c r="S38" s="88" t="s">
        <v>4</v>
      </c>
    </row>
    <row r="39" spans="2:20">
      <c r="B39" s="96"/>
      <c r="C39" s="1">
        <v>1</v>
      </c>
      <c r="D39" s="2">
        <v>2</v>
      </c>
      <c r="E39" s="2">
        <v>3</v>
      </c>
      <c r="F39" s="2">
        <v>4</v>
      </c>
      <c r="G39" s="3">
        <v>5</v>
      </c>
      <c r="H39" s="88"/>
      <c r="I39" s="88"/>
      <c r="L39" s="96"/>
      <c r="M39" s="1">
        <v>1</v>
      </c>
      <c r="N39" s="2">
        <v>2</v>
      </c>
      <c r="O39" s="2">
        <v>3</v>
      </c>
      <c r="P39" s="2">
        <v>4</v>
      </c>
      <c r="Q39" s="3">
        <v>5</v>
      </c>
      <c r="R39" s="88"/>
      <c r="S39" s="88"/>
    </row>
    <row r="40" spans="2:20">
      <c r="B40" s="25" t="s">
        <v>123</v>
      </c>
      <c r="C40" s="4"/>
      <c r="D40" s="4"/>
      <c r="E40" s="4"/>
      <c r="F40" s="4"/>
      <c r="G40" s="4">
        <v>5</v>
      </c>
      <c r="H40" s="88">
        <f>SUM(C40:G42)</f>
        <v>15</v>
      </c>
      <c r="I40" s="88">
        <v>15</v>
      </c>
      <c r="J40" s="89">
        <f>H40/I40</f>
        <v>1</v>
      </c>
      <c r="L40" s="25" t="s">
        <v>99</v>
      </c>
      <c r="M40" s="4"/>
      <c r="N40" s="4">
        <v>2</v>
      </c>
      <c r="O40" s="4"/>
      <c r="P40" s="4"/>
      <c r="Q40" s="4"/>
      <c r="R40" s="80">
        <f>SUM(M40:Q43)</f>
        <v>15</v>
      </c>
      <c r="S40" s="80">
        <v>20</v>
      </c>
      <c r="T40" s="91">
        <f>R40/S40</f>
        <v>0.75</v>
      </c>
    </row>
    <row r="41" spans="2:20">
      <c r="B41" s="25" t="s">
        <v>132</v>
      </c>
      <c r="C41" s="4"/>
      <c r="D41" s="4"/>
      <c r="E41" s="4"/>
      <c r="F41" s="4"/>
      <c r="G41" s="4">
        <v>5</v>
      </c>
      <c r="H41" s="88"/>
      <c r="I41" s="88"/>
      <c r="J41" s="89"/>
      <c r="L41" s="25" t="s">
        <v>100</v>
      </c>
      <c r="M41" s="4"/>
      <c r="N41" s="4"/>
      <c r="O41" s="4"/>
      <c r="P41" s="4"/>
      <c r="Q41" s="4">
        <v>5</v>
      </c>
      <c r="R41" s="90"/>
      <c r="S41" s="90"/>
      <c r="T41" s="92"/>
    </row>
    <row r="42" spans="2:20">
      <c r="B42" s="25" t="s">
        <v>77</v>
      </c>
      <c r="C42" s="4"/>
      <c r="D42" s="4"/>
      <c r="E42" s="4"/>
      <c r="F42" s="4"/>
      <c r="G42" s="4">
        <v>5</v>
      </c>
      <c r="H42" s="88"/>
      <c r="I42" s="88"/>
      <c r="J42" s="89"/>
      <c r="L42" s="25" t="s">
        <v>101</v>
      </c>
      <c r="M42" s="4"/>
      <c r="N42" s="4"/>
      <c r="O42" s="4"/>
      <c r="P42" s="4">
        <v>4</v>
      </c>
      <c r="Q42" s="4"/>
      <c r="R42" s="90"/>
      <c r="S42" s="90"/>
      <c r="T42" s="92"/>
    </row>
    <row r="43" spans="2:20">
      <c r="L43" s="25" t="s">
        <v>102</v>
      </c>
      <c r="M43" s="4"/>
      <c r="N43" s="4"/>
      <c r="O43" s="4"/>
      <c r="P43" s="4">
        <v>4</v>
      </c>
      <c r="Q43" s="4"/>
      <c r="R43" s="81"/>
      <c r="S43" s="81"/>
      <c r="T43" s="93"/>
    </row>
    <row r="44" spans="2:20">
      <c r="B44" s="95" t="s">
        <v>15</v>
      </c>
      <c r="C44" s="73" t="s">
        <v>0</v>
      </c>
      <c r="D44" s="74"/>
      <c r="E44" s="74"/>
      <c r="F44" s="74"/>
      <c r="G44" s="75"/>
      <c r="H44" s="88" t="s">
        <v>3</v>
      </c>
      <c r="I44" s="88" t="s">
        <v>4</v>
      </c>
    </row>
    <row r="45" spans="2:20">
      <c r="B45" s="96"/>
      <c r="C45" s="1">
        <v>1</v>
      </c>
      <c r="D45" s="2">
        <v>2</v>
      </c>
      <c r="E45" s="2">
        <v>3</v>
      </c>
      <c r="F45" s="2">
        <v>4</v>
      </c>
      <c r="G45" s="3">
        <v>5</v>
      </c>
      <c r="H45" s="88"/>
      <c r="I45" s="88"/>
      <c r="L45" s="95" t="s">
        <v>23</v>
      </c>
      <c r="M45" s="97" t="s">
        <v>1</v>
      </c>
      <c r="N45" s="98"/>
      <c r="O45" s="98"/>
      <c r="P45" s="98"/>
      <c r="Q45" s="99"/>
      <c r="R45" s="88" t="s">
        <v>3</v>
      </c>
      <c r="S45" s="88" t="s">
        <v>4</v>
      </c>
    </row>
    <row r="46" spans="2:20">
      <c r="B46" s="25" t="s">
        <v>78</v>
      </c>
      <c r="C46" s="4"/>
      <c r="D46" s="4"/>
      <c r="E46" s="4"/>
      <c r="F46" s="4"/>
      <c r="G46" s="4">
        <v>5</v>
      </c>
      <c r="H46" s="88">
        <f>SUM(C46:G50)</f>
        <v>25</v>
      </c>
      <c r="I46" s="88">
        <v>25</v>
      </c>
      <c r="J46" s="89">
        <f>H46/I46</f>
        <v>1</v>
      </c>
      <c r="L46" s="96"/>
      <c r="M46" s="1">
        <v>1</v>
      </c>
      <c r="N46" s="2">
        <v>2</v>
      </c>
      <c r="O46" s="2">
        <v>3</v>
      </c>
      <c r="P46" s="2">
        <v>4</v>
      </c>
      <c r="Q46" s="3">
        <v>5</v>
      </c>
      <c r="R46" s="88"/>
      <c r="S46" s="88"/>
    </row>
    <row r="47" spans="2:20">
      <c r="B47" s="25" t="s">
        <v>124</v>
      </c>
      <c r="C47" s="4"/>
      <c r="D47" s="4"/>
      <c r="E47" s="4"/>
      <c r="F47" s="4"/>
      <c r="G47" s="4">
        <v>5</v>
      </c>
      <c r="H47" s="88"/>
      <c r="I47" s="88"/>
      <c r="J47" s="89"/>
      <c r="L47" s="25" t="s">
        <v>103</v>
      </c>
      <c r="M47" s="4"/>
      <c r="N47" s="4"/>
      <c r="O47" s="4"/>
      <c r="P47" s="4">
        <v>4</v>
      </c>
      <c r="Q47" s="4"/>
      <c r="R47" s="88">
        <f>SUM(M47:Q48)</f>
        <v>6</v>
      </c>
      <c r="S47" s="88">
        <v>10</v>
      </c>
      <c r="T47" s="89">
        <f>R47/S47</f>
        <v>0.6</v>
      </c>
    </row>
    <row r="48" spans="2:20">
      <c r="B48" s="25" t="s">
        <v>79</v>
      </c>
      <c r="C48" s="4"/>
      <c r="D48" s="4"/>
      <c r="E48" s="4"/>
      <c r="F48" s="4"/>
      <c r="G48" s="4">
        <v>5</v>
      </c>
      <c r="H48" s="88"/>
      <c r="I48" s="88"/>
      <c r="J48" s="89"/>
      <c r="L48" s="25" t="s">
        <v>125</v>
      </c>
      <c r="M48" s="4"/>
      <c r="N48" s="4">
        <v>2</v>
      </c>
      <c r="O48" s="4"/>
      <c r="P48" s="4"/>
      <c r="Q48" s="4"/>
      <c r="R48" s="88"/>
      <c r="S48" s="88"/>
      <c r="T48" s="89"/>
    </row>
    <row r="49" spans="2:20">
      <c r="B49" s="25" t="s">
        <v>80</v>
      </c>
      <c r="C49" s="4"/>
      <c r="D49" s="4"/>
      <c r="E49" s="4"/>
      <c r="F49" s="4"/>
      <c r="G49" s="4">
        <v>5</v>
      </c>
      <c r="H49" s="88"/>
      <c r="I49" s="88"/>
      <c r="J49" s="89"/>
    </row>
    <row r="50" spans="2:20">
      <c r="B50" s="25" t="s">
        <v>81</v>
      </c>
      <c r="C50" s="4"/>
      <c r="D50" s="4"/>
      <c r="E50" s="4"/>
      <c r="F50" s="4"/>
      <c r="G50" s="4">
        <v>5</v>
      </c>
      <c r="H50" s="88"/>
      <c r="I50" s="88"/>
      <c r="J50" s="89"/>
    </row>
    <row r="52" spans="2:20">
      <c r="B52" s="95" t="s">
        <v>17</v>
      </c>
      <c r="C52" s="73" t="s">
        <v>0</v>
      </c>
      <c r="D52" s="74"/>
      <c r="E52" s="74"/>
      <c r="F52" s="74"/>
      <c r="G52" s="75"/>
      <c r="H52" s="88" t="s">
        <v>3</v>
      </c>
      <c r="I52" s="88" t="s">
        <v>4</v>
      </c>
      <c r="L52" s="95" t="s">
        <v>24</v>
      </c>
      <c r="M52" s="97" t="s">
        <v>1</v>
      </c>
      <c r="N52" s="98"/>
      <c r="O52" s="98"/>
      <c r="P52" s="98"/>
      <c r="Q52" s="99"/>
      <c r="R52" s="80" t="s">
        <v>3</v>
      </c>
      <c r="S52" s="80" t="s">
        <v>4</v>
      </c>
    </row>
    <row r="53" spans="2:20">
      <c r="B53" s="96"/>
      <c r="C53" s="1">
        <v>1</v>
      </c>
      <c r="D53" s="2">
        <v>2</v>
      </c>
      <c r="E53" s="2">
        <v>3</v>
      </c>
      <c r="F53" s="2">
        <v>4</v>
      </c>
      <c r="G53" s="3">
        <v>5</v>
      </c>
      <c r="H53" s="88"/>
      <c r="I53" s="88"/>
      <c r="L53" s="96"/>
      <c r="M53" s="1">
        <v>1</v>
      </c>
      <c r="N53" s="2">
        <v>2</v>
      </c>
      <c r="O53" s="2">
        <v>3</v>
      </c>
      <c r="P53" s="2">
        <v>4</v>
      </c>
      <c r="Q53" s="3">
        <v>5</v>
      </c>
      <c r="R53" s="81"/>
      <c r="S53" s="81"/>
    </row>
    <row r="54" spans="2:20">
      <c r="B54" s="25" t="s">
        <v>82</v>
      </c>
      <c r="C54" s="4"/>
      <c r="D54" s="4"/>
      <c r="E54" s="4">
        <v>3</v>
      </c>
      <c r="F54" s="4"/>
      <c r="G54" s="4"/>
      <c r="H54" s="88">
        <f>SUM(C54:G59)</f>
        <v>19</v>
      </c>
      <c r="I54" s="88">
        <v>30</v>
      </c>
      <c r="J54" s="89">
        <f>H54/I54</f>
        <v>0.6333333333333333</v>
      </c>
      <c r="L54" s="25" t="s">
        <v>126</v>
      </c>
      <c r="M54" s="4"/>
      <c r="N54" s="4">
        <v>2</v>
      </c>
      <c r="O54" s="4"/>
      <c r="P54" s="4"/>
      <c r="Q54" s="4"/>
      <c r="R54" s="10">
        <f>SUM(M54:Q54)</f>
        <v>2</v>
      </c>
      <c r="S54" s="10">
        <v>5</v>
      </c>
      <c r="T54" s="7">
        <f>R54/S54</f>
        <v>0.4</v>
      </c>
    </row>
    <row r="55" spans="2:20">
      <c r="B55" s="25" t="s">
        <v>127</v>
      </c>
      <c r="C55" s="4"/>
      <c r="D55" s="4"/>
      <c r="E55" s="4"/>
      <c r="F55" s="4">
        <v>4</v>
      </c>
      <c r="G55" s="4"/>
      <c r="H55" s="88"/>
      <c r="I55" s="88"/>
      <c r="J55" s="89"/>
      <c r="R55" s="12"/>
      <c r="S55" s="12"/>
      <c r="T55" s="13"/>
    </row>
    <row r="56" spans="2:20">
      <c r="B56" s="25" t="s">
        <v>83</v>
      </c>
      <c r="C56" s="4"/>
      <c r="D56" s="4"/>
      <c r="E56" s="4">
        <v>3</v>
      </c>
      <c r="F56" s="4"/>
      <c r="G56" s="4"/>
      <c r="H56" s="88"/>
      <c r="I56" s="88"/>
      <c r="J56" s="89"/>
    </row>
    <row r="57" spans="2:20">
      <c r="B57" s="25" t="s">
        <v>84</v>
      </c>
      <c r="C57" s="4"/>
      <c r="D57" s="4"/>
      <c r="E57" s="4">
        <v>3</v>
      </c>
      <c r="F57" s="4"/>
      <c r="G57" s="4"/>
      <c r="H57" s="88"/>
      <c r="I57" s="88"/>
      <c r="J57" s="89"/>
    </row>
    <row r="58" spans="2:20">
      <c r="B58" s="25" t="s">
        <v>133</v>
      </c>
      <c r="C58" s="4"/>
      <c r="D58" s="4"/>
      <c r="E58" s="4"/>
      <c r="F58" s="4">
        <v>4</v>
      </c>
      <c r="G58" s="4"/>
      <c r="H58" s="88"/>
      <c r="I58" s="88"/>
      <c r="J58" s="89"/>
    </row>
    <row r="59" spans="2:20">
      <c r="B59" s="25" t="s">
        <v>85</v>
      </c>
      <c r="C59" s="4"/>
      <c r="D59" s="4">
        <v>2</v>
      </c>
      <c r="E59" s="4"/>
      <c r="F59" s="4"/>
      <c r="G59" s="4"/>
      <c r="H59" s="88"/>
      <c r="I59" s="88"/>
      <c r="J59" s="89"/>
    </row>
  </sheetData>
  <mergeCells count="109">
    <mergeCell ref="B44:B45"/>
    <mergeCell ref="C44:G44"/>
    <mergeCell ref="B52:B53"/>
    <mergeCell ref="C52:G52"/>
    <mergeCell ref="M2:Q2"/>
    <mergeCell ref="L2:L3"/>
    <mergeCell ref="L9:L10"/>
    <mergeCell ref="M9:Q9"/>
    <mergeCell ref="L17:L18"/>
    <mergeCell ref="M17:Q17"/>
    <mergeCell ref="B24:B25"/>
    <mergeCell ref="C24:G24"/>
    <mergeCell ref="B30:B31"/>
    <mergeCell ref="C30:G30"/>
    <mergeCell ref="B38:B39"/>
    <mergeCell ref="C38:G38"/>
    <mergeCell ref="B2:B3"/>
    <mergeCell ref="C2:G2"/>
    <mergeCell ref="B9:B10"/>
    <mergeCell ref="C9:G9"/>
    <mergeCell ref="B17:B18"/>
    <mergeCell ref="C17:G17"/>
    <mergeCell ref="L45:L46"/>
    <mergeCell ref="M45:Q45"/>
    <mergeCell ref="L52:L53"/>
    <mergeCell ref="M52:Q52"/>
    <mergeCell ref="L24:L25"/>
    <mergeCell ref="M24:Q24"/>
    <mergeCell ref="L30:L31"/>
    <mergeCell ref="M30:Q30"/>
    <mergeCell ref="L38:L39"/>
    <mergeCell ref="M38:Q38"/>
    <mergeCell ref="J40:J42"/>
    <mergeCell ref="H19:H22"/>
    <mergeCell ref="I19:I22"/>
    <mergeCell ref="J19:J22"/>
    <mergeCell ref="H9:H10"/>
    <mergeCell ref="I9:I10"/>
    <mergeCell ref="H11:H15"/>
    <mergeCell ref="I11:I15"/>
    <mergeCell ref="H2:H3"/>
    <mergeCell ref="I2:I3"/>
    <mergeCell ref="H4:H7"/>
    <mergeCell ref="I4:I7"/>
    <mergeCell ref="J4:J7"/>
    <mergeCell ref="H17:H18"/>
    <mergeCell ref="I17:I18"/>
    <mergeCell ref="J11:J15"/>
    <mergeCell ref="J54:J59"/>
    <mergeCell ref="H24:H25"/>
    <mergeCell ref="I24:I25"/>
    <mergeCell ref="H26:H28"/>
    <mergeCell ref="I26:I28"/>
    <mergeCell ref="J26:J28"/>
    <mergeCell ref="H38:H39"/>
    <mergeCell ref="I38:I39"/>
    <mergeCell ref="H40:H42"/>
    <mergeCell ref="I40:I42"/>
    <mergeCell ref="H46:H50"/>
    <mergeCell ref="I46:I50"/>
    <mergeCell ref="J46:J50"/>
    <mergeCell ref="H52:H53"/>
    <mergeCell ref="I52:I53"/>
    <mergeCell ref="H54:H59"/>
    <mergeCell ref="I54:I59"/>
    <mergeCell ref="H30:H31"/>
    <mergeCell ref="I30:I31"/>
    <mergeCell ref="H32:H36"/>
    <mergeCell ref="I32:I36"/>
    <mergeCell ref="J32:J36"/>
    <mergeCell ref="H44:H45"/>
    <mergeCell ref="I44:I45"/>
    <mergeCell ref="R40:R43"/>
    <mergeCell ref="S40:S43"/>
    <mergeCell ref="T40:T43"/>
    <mergeCell ref="R9:R10"/>
    <mergeCell ref="S9:S10"/>
    <mergeCell ref="R11:R15"/>
    <mergeCell ref="S11:S15"/>
    <mergeCell ref="T11:T15"/>
    <mergeCell ref="R30:R31"/>
    <mergeCell ref="S30:S31"/>
    <mergeCell ref="R17:R18"/>
    <mergeCell ref="S17:S18"/>
    <mergeCell ref="T26:T27"/>
    <mergeCell ref="R45:R46"/>
    <mergeCell ref="S45:S46"/>
    <mergeCell ref="R47:R48"/>
    <mergeCell ref="S47:S48"/>
    <mergeCell ref="T47:T48"/>
    <mergeCell ref="R52:R53"/>
    <mergeCell ref="S52:S53"/>
    <mergeCell ref="T4:T5"/>
    <mergeCell ref="R2:R3"/>
    <mergeCell ref="S2:S3"/>
    <mergeCell ref="R19:R20"/>
    <mergeCell ref="S19:S20"/>
    <mergeCell ref="T19:T20"/>
    <mergeCell ref="R24:R25"/>
    <mergeCell ref="S24:S25"/>
    <mergeCell ref="R26:R27"/>
    <mergeCell ref="S26:S27"/>
    <mergeCell ref="R4:R5"/>
    <mergeCell ref="S4:S5"/>
    <mergeCell ref="R32:R34"/>
    <mergeCell ref="S32:S34"/>
    <mergeCell ref="T32:T34"/>
    <mergeCell ref="R38:R39"/>
    <mergeCell ref="S38:S39"/>
  </mergeCells>
  <conditionalFormatting sqref="C3:G3">
    <cfRule type="colorScale" priority="23">
      <colorScale>
        <cfvo type="min"/>
        <cfvo type="max"/>
        <color rgb="FFFCFCFF"/>
        <color rgb="FF63BE7B"/>
      </colorScale>
    </cfRule>
  </conditionalFormatting>
  <conditionalFormatting sqref="C39:G39">
    <cfRule type="colorScale" priority="9">
      <colorScale>
        <cfvo type="min"/>
        <cfvo type="max"/>
        <color rgb="FFFCFCFF"/>
        <color rgb="FF63BE7B"/>
      </colorScale>
    </cfRule>
  </conditionalFormatting>
  <conditionalFormatting sqref="M3:Q3">
    <cfRule type="colorScale" priority="15">
      <colorScale>
        <cfvo type="min"/>
        <cfvo type="max"/>
        <color rgb="FFFCFCFF"/>
        <color rgb="FFF8696B"/>
      </colorScale>
    </cfRule>
  </conditionalFormatting>
  <conditionalFormatting sqref="M10:Q10">
    <cfRule type="colorScale" priority="14">
      <colorScale>
        <cfvo type="min"/>
        <cfvo type="max"/>
        <color rgb="FFFCFCFF"/>
        <color rgb="FFF8696B"/>
      </colorScale>
    </cfRule>
  </conditionalFormatting>
  <conditionalFormatting sqref="C10:G10">
    <cfRule type="colorScale" priority="13">
      <colorScale>
        <cfvo type="min"/>
        <cfvo type="max"/>
        <color rgb="FFFCFCFF"/>
        <color rgb="FF63BE7B"/>
      </colorScale>
    </cfRule>
  </conditionalFormatting>
  <conditionalFormatting sqref="C18:G18">
    <cfRule type="colorScale" priority="12">
      <colorScale>
        <cfvo type="min"/>
        <cfvo type="max"/>
        <color rgb="FFFCFCFF"/>
        <color rgb="FF63BE7B"/>
      </colorScale>
    </cfRule>
  </conditionalFormatting>
  <conditionalFormatting sqref="C25:G25">
    <cfRule type="colorScale" priority="11">
      <colorScale>
        <cfvo type="min"/>
        <cfvo type="max"/>
        <color rgb="FFFCFCFF"/>
        <color rgb="FF63BE7B"/>
      </colorScale>
    </cfRule>
  </conditionalFormatting>
  <conditionalFormatting sqref="C31:G31">
    <cfRule type="colorScale" priority="10">
      <colorScale>
        <cfvo type="min"/>
        <cfvo type="max"/>
        <color rgb="FFFCFCFF"/>
        <color rgb="FF63BE7B"/>
      </colorScale>
    </cfRule>
  </conditionalFormatting>
  <conditionalFormatting sqref="C45:G45">
    <cfRule type="colorScale" priority="8">
      <colorScale>
        <cfvo type="min"/>
        <cfvo type="max"/>
        <color rgb="FFFCFCFF"/>
        <color rgb="FF63BE7B"/>
      </colorScale>
    </cfRule>
  </conditionalFormatting>
  <conditionalFormatting sqref="C53:G53">
    <cfRule type="colorScale" priority="7">
      <colorScale>
        <cfvo type="min"/>
        <cfvo type="max"/>
        <color rgb="FFFCFCFF"/>
        <color rgb="FF63BE7B"/>
      </colorScale>
    </cfRule>
  </conditionalFormatting>
  <conditionalFormatting sqref="M18:Q18">
    <cfRule type="colorScale" priority="6">
      <colorScale>
        <cfvo type="min"/>
        <cfvo type="max"/>
        <color rgb="FFFCFCFF"/>
        <color rgb="FFF8696B"/>
      </colorScale>
    </cfRule>
  </conditionalFormatting>
  <conditionalFormatting sqref="M25:Q25">
    <cfRule type="colorScale" priority="5">
      <colorScale>
        <cfvo type="min"/>
        <cfvo type="max"/>
        <color rgb="FFFCFCFF"/>
        <color rgb="FFF8696B"/>
      </colorScale>
    </cfRule>
  </conditionalFormatting>
  <conditionalFormatting sqref="M31:Q31">
    <cfRule type="colorScale" priority="4">
      <colorScale>
        <cfvo type="min"/>
        <cfvo type="max"/>
        <color rgb="FFFCFCFF"/>
        <color rgb="FFF8696B"/>
      </colorScale>
    </cfRule>
  </conditionalFormatting>
  <conditionalFormatting sqref="M39:Q39">
    <cfRule type="colorScale" priority="3">
      <colorScale>
        <cfvo type="min"/>
        <cfvo type="max"/>
        <color rgb="FFFCFCFF"/>
        <color rgb="FFF8696B"/>
      </colorScale>
    </cfRule>
  </conditionalFormatting>
  <conditionalFormatting sqref="M46:Q46">
    <cfRule type="colorScale" priority="2">
      <colorScale>
        <cfvo type="min"/>
        <cfvo type="max"/>
        <color rgb="FFFCFCFF"/>
        <color rgb="FFF8696B"/>
      </colorScale>
    </cfRule>
  </conditionalFormatting>
  <conditionalFormatting sqref="M53:Q53">
    <cfRule type="colorScale" priority="1">
      <colorScale>
        <cfvo type="min"/>
        <cfvo type="max"/>
        <color rgb="FFFCFCFF"/>
        <color rgb="FFF8696B"/>
      </colorScale>
    </cfRule>
  </conditionalFormatting>
  <pageMargins left="0.70866141732283472" right="0.70866141732283472" top="0.74803149606299213" bottom="0.74803149606299213" header="0.31496062992125984" footer="0.31496062992125984"/>
  <pageSetup paperSize="9" scale="44"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932EBA0C2331409225E13A2EB21FA8" ma:contentTypeVersion="12" ma:contentTypeDescription="Create a new document." ma:contentTypeScope="" ma:versionID="abf0e2a876a5e76e3d6029d219093d02">
  <xsd:schema xmlns:xsd="http://www.w3.org/2001/XMLSchema" xmlns:xs="http://www.w3.org/2001/XMLSchema" xmlns:p="http://schemas.microsoft.com/office/2006/metadata/properties" xmlns:ns2="a13e8b43-8e70-4428-b48f-77c015c94d27" xmlns:ns3="2241adbd-48e5-4da1-99bc-23134691e3e9" targetNamespace="http://schemas.microsoft.com/office/2006/metadata/properties" ma:root="true" ma:fieldsID="a95cce8ff301eecd51980e8b32346270" ns2:_="" ns3:_="">
    <xsd:import namespace="a13e8b43-8e70-4428-b48f-77c015c94d27"/>
    <xsd:import namespace="2241adbd-48e5-4da1-99bc-23134691e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3e8b43-8e70-4428-b48f-77c015c94d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41adbd-48e5-4da1-99bc-23134691e3e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5C0C2-4C1D-403D-ABD8-832CFD4AE94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684B1E-51C0-439C-816F-3F9676555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3e8b43-8e70-4428-b48f-77c015c94d27"/>
    <ds:schemaRef ds:uri="2241adbd-48e5-4da1-99bc-23134691e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A5DA13-83F4-4176-8051-697B825A6D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Canvas guide</vt:lpstr>
      <vt:lpstr>Canvas input</vt:lpstr>
      <vt:lpstr>Model Survey</vt:lpstr>
      <vt:lpstr>Model Summary</vt:lpstr>
      <vt:lpstr>SWOT Summary</vt:lpstr>
      <vt:lpstr>SWOT Survey</vt:lpstr>
      <vt:lpstr>'Model Summary'!Print_Area</vt:lpstr>
      <vt:lpstr>'Model Survey'!Print_Area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sutton</dc:creator>
  <cp:lastModifiedBy>Hiten Keshave</cp:lastModifiedBy>
  <cp:lastPrinted>2017-04-01T10:22:36Z</cp:lastPrinted>
  <dcterms:created xsi:type="dcterms:W3CDTF">2016-11-24T13:38:32Z</dcterms:created>
  <dcterms:modified xsi:type="dcterms:W3CDTF">2022-04-15T10:31:12Z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0x01010059932EBA0C2331409225E13A2EB21FA8</vt:lpwstr>
  </property>
</Properties>
</file>